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24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jeffreybrown/Documents/"/>
    </mc:Choice>
  </mc:AlternateContent>
  <xr:revisionPtr revIDLastSave="0" documentId="13_ncr:1_{F0C29F73-D266-534E-8AE4-3FD0180567B1}" xr6:coauthVersionLast="47" xr6:coauthVersionMax="47" xr10:uidLastSave="{00000000-0000-0000-0000-000000000000}"/>
  <bookViews>
    <workbookView xWindow="3320" yWindow="760" windowWidth="32540" windowHeight="20700" xr2:uid="{33CD99E1-FB7F-4B43-8F77-8F268A518876}"/>
  </bookViews>
  <sheets>
    <sheet name="EV vs ICE" sheetId="1" r:id="rId1"/>
    <sheet name="States Ranked" sheetId="3" r:id="rId2"/>
  </sheets>
  <definedNames>
    <definedName name="_xlnm._FilterDatabase" localSheetId="1" hidden="1">'States Ranked'!$D$7:$I$7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9" i="3" l="1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8" i="3"/>
  <c r="H41" i="3"/>
  <c r="H19" i="3"/>
  <c r="H18" i="3"/>
  <c r="H51" i="3"/>
  <c r="H26" i="3"/>
  <c r="H58" i="3"/>
  <c r="H45" i="3"/>
  <c r="H43" i="3"/>
  <c r="H24" i="3"/>
  <c r="H33" i="3"/>
  <c r="H55" i="3"/>
  <c r="H29" i="3"/>
  <c r="H9" i="3"/>
  <c r="H36" i="3"/>
  <c r="H35" i="3"/>
  <c r="H30" i="3"/>
  <c r="H25" i="3"/>
  <c r="H21" i="3"/>
  <c r="H57" i="3"/>
  <c r="H44" i="3"/>
  <c r="H54" i="3"/>
  <c r="H46" i="3"/>
  <c r="H31" i="3"/>
  <c r="H17" i="3"/>
  <c r="H38" i="3"/>
  <c r="H12" i="3"/>
  <c r="H28" i="3"/>
  <c r="H16" i="3"/>
  <c r="H14" i="3"/>
  <c r="H52" i="3"/>
  <c r="H48" i="3"/>
  <c r="H23" i="3"/>
  <c r="H10" i="3"/>
  <c r="H53" i="3"/>
  <c r="H39" i="3"/>
  <c r="H20" i="3"/>
  <c r="H13" i="3"/>
  <c r="H42" i="3"/>
  <c r="H56" i="3"/>
  <c r="H37" i="3"/>
  <c r="H22" i="3"/>
  <c r="H27" i="3"/>
  <c r="H40" i="3"/>
  <c r="H11" i="3"/>
  <c r="H32" i="3"/>
  <c r="H50" i="3"/>
  <c r="H8" i="3"/>
  <c r="H47" i="3"/>
  <c r="H34" i="3"/>
  <c r="H15" i="3"/>
  <c r="H49" i="3"/>
  <c r="E5" i="1"/>
  <c r="N22" i="1" s="1"/>
  <c r="L25" i="1" l="1"/>
  <c r="N20" i="1"/>
  <c r="L26" i="1"/>
  <c r="Z23" i="1"/>
  <c r="X22" i="1"/>
  <c r="P21" i="1"/>
  <c r="X17" i="1"/>
  <c r="Y14" i="1"/>
  <c r="N15" i="1"/>
  <c r="F15" i="1"/>
  <c r="L27" i="1"/>
  <c r="W12" i="1"/>
  <c r="Z18" i="1"/>
  <c r="P16" i="1"/>
  <c r="X12" i="1"/>
  <c r="P11" i="1"/>
  <c r="N10" i="1"/>
  <c r="Z27" i="1"/>
  <c r="Z25" i="1"/>
  <c r="Y23" i="1"/>
  <c r="O21" i="1"/>
  <c r="Y18" i="1"/>
  <c r="O16" i="1"/>
  <c r="M15" i="1"/>
  <c r="O11" i="1"/>
  <c r="Y27" i="1"/>
  <c r="Y25" i="1"/>
  <c r="P22" i="1"/>
  <c r="X18" i="1"/>
  <c r="N16" i="1"/>
  <c r="X13" i="1"/>
  <c r="Z9" i="1"/>
  <c r="X25" i="1"/>
  <c r="O22" i="1"/>
  <c r="W18" i="1"/>
  <c r="W27" i="1"/>
  <c r="Z20" i="1"/>
  <c r="Z13" i="1"/>
  <c r="F9" i="1"/>
  <c r="Y24" i="1"/>
  <c r="N21" i="1"/>
  <c r="P17" i="1"/>
  <c r="X27" i="1"/>
  <c r="X24" i="1"/>
  <c r="M21" i="1"/>
  <c r="O17" i="1"/>
  <c r="W13" i="1"/>
  <c r="Y9" i="1"/>
  <c r="W26" i="1"/>
  <c r="G9" i="1"/>
  <c r="Q9" i="1"/>
  <c r="G10" i="1"/>
  <c r="Q10" i="1"/>
  <c r="G11" i="1"/>
  <c r="Q11" i="1"/>
  <c r="G12" i="1"/>
  <c r="Q12" i="1"/>
  <c r="G13" i="1"/>
  <c r="Q13" i="1"/>
  <c r="G14" i="1"/>
  <c r="Q14" i="1"/>
  <c r="G15" i="1"/>
  <c r="Q15" i="1"/>
  <c r="G16" i="1"/>
  <c r="Q16" i="1"/>
  <c r="G17" i="1"/>
  <c r="Q17" i="1"/>
  <c r="G18" i="1"/>
  <c r="Q18" i="1"/>
  <c r="G19" i="1"/>
  <c r="Q19" i="1"/>
  <c r="G20" i="1"/>
  <c r="Q20" i="1"/>
  <c r="G21" i="1"/>
  <c r="Q21" i="1"/>
  <c r="G22" i="1"/>
  <c r="Q22" i="1"/>
  <c r="G23" i="1"/>
  <c r="Q23" i="1"/>
  <c r="G24" i="1"/>
  <c r="Q24" i="1"/>
  <c r="G25" i="1"/>
  <c r="Q25" i="1"/>
  <c r="G26" i="1"/>
  <c r="Q26" i="1"/>
  <c r="G27" i="1"/>
  <c r="Q27" i="1"/>
  <c r="F10" i="1"/>
  <c r="F20" i="1"/>
  <c r="H17" i="1"/>
  <c r="R19" i="1"/>
  <c r="H21" i="1"/>
  <c r="H22" i="1"/>
  <c r="H23" i="1"/>
  <c r="H24" i="1"/>
  <c r="H25" i="1"/>
  <c r="H26" i="1"/>
  <c r="H27" i="1"/>
  <c r="F11" i="1"/>
  <c r="I13" i="1"/>
  <c r="S16" i="1"/>
  <c r="S18" i="1"/>
  <c r="S20" i="1"/>
  <c r="I22" i="1"/>
  <c r="I23" i="1"/>
  <c r="S24" i="1"/>
  <c r="I26" i="1"/>
  <c r="I27" i="1"/>
  <c r="F22" i="1"/>
  <c r="T9" i="1"/>
  <c r="T11" i="1"/>
  <c r="T12" i="1"/>
  <c r="T13" i="1"/>
  <c r="J15" i="1"/>
  <c r="T16" i="1"/>
  <c r="J18" i="1"/>
  <c r="T20" i="1"/>
  <c r="T25" i="1"/>
  <c r="U9" i="1"/>
  <c r="U17" i="1"/>
  <c r="U20" i="1"/>
  <c r="K22" i="1"/>
  <c r="U23" i="1"/>
  <c r="K25" i="1"/>
  <c r="U26" i="1"/>
  <c r="F24" i="1"/>
  <c r="L10" i="1"/>
  <c r="L13" i="1"/>
  <c r="V14" i="1"/>
  <c r="L16" i="1"/>
  <c r="V17" i="1"/>
  <c r="L20" i="1"/>
  <c r="V21" i="1"/>
  <c r="L23" i="1"/>
  <c r="H9" i="1"/>
  <c r="R9" i="1"/>
  <c r="H10" i="1"/>
  <c r="R10" i="1"/>
  <c r="H11" i="1"/>
  <c r="R11" i="1"/>
  <c r="H12" i="1"/>
  <c r="R12" i="1"/>
  <c r="H13" i="1"/>
  <c r="R13" i="1"/>
  <c r="H14" i="1"/>
  <c r="R14" i="1"/>
  <c r="H15" i="1"/>
  <c r="R15" i="1"/>
  <c r="H16" i="1"/>
  <c r="R16" i="1"/>
  <c r="R17" i="1"/>
  <c r="H18" i="1"/>
  <c r="R18" i="1"/>
  <c r="H19" i="1"/>
  <c r="H20" i="1"/>
  <c r="R20" i="1"/>
  <c r="R21" i="1"/>
  <c r="R22" i="1"/>
  <c r="R23" i="1"/>
  <c r="R24" i="1"/>
  <c r="R25" i="1"/>
  <c r="R26" i="1"/>
  <c r="R27" i="1"/>
  <c r="F21" i="1"/>
  <c r="S14" i="1"/>
  <c r="S17" i="1"/>
  <c r="S19" i="1"/>
  <c r="I21" i="1"/>
  <c r="S22" i="1"/>
  <c r="I24" i="1"/>
  <c r="I25" i="1"/>
  <c r="S26" i="1"/>
  <c r="F12" i="1"/>
  <c r="J9" i="1"/>
  <c r="T10" i="1"/>
  <c r="J11" i="1"/>
  <c r="J12" i="1"/>
  <c r="J13" i="1"/>
  <c r="J14" i="1"/>
  <c r="T15" i="1"/>
  <c r="J16" i="1"/>
  <c r="T17" i="1"/>
  <c r="J19" i="1"/>
  <c r="J23" i="1"/>
  <c r="T27" i="1"/>
  <c r="U10" i="1"/>
  <c r="U14" i="1"/>
  <c r="K16" i="1"/>
  <c r="K17" i="1"/>
  <c r="U18" i="1"/>
  <c r="U19" i="1"/>
  <c r="K21" i="1"/>
  <c r="U22" i="1"/>
  <c r="K24" i="1"/>
  <c r="U25" i="1"/>
  <c r="K27" i="1"/>
  <c r="F14" i="1"/>
  <c r="V9" i="1"/>
  <c r="V13" i="1"/>
  <c r="V15" i="1"/>
  <c r="L17" i="1"/>
  <c r="V18" i="1"/>
  <c r="L19" i="1"/>
  <c r="V19" i="1"/>
  <c r="L21" i="1"/>
  <c r="V22" i="1"/>
  <c r="L24" i="1"/>
  <c r="I9" i="1"/>
  <c r="S9" i="1"/>
  <c r="I10" i="1"/>
  <c r="S10" i="1"/>
  <c r="I11" i="1"/>
  <c r="S11" i="1"/>
  <c r="I12" i="1"/>
  <c r="S12" i="1"/>
  <c r="S13" i="1"/>
  <c r="I14" i="1"/>
  <c r="I15" i="1"/>
  <c r="S15" i="1"/>
  <c r="I16" i="1"/>
  <c r="I17" i="1"/>
  <c r="I18" i="1"/>
  <c r="I19" i="1"/>
  <c r="I20" i="1"/>
  <c r="S21" i="1"/>
  <c r="S23" i="1"/>
  <c r="S25" i="1"/>
  <c r="S27" i="1"/>
  <c r="J10" i="1"/>
  <c r="T14" i="1"/>
  <c r="J17" i="1"/>
  <c r="T18" i="1"/>
  <c r="T19" i="1"/>
  <c r="J20" i="1"/>
  <c r="J21" i="1"/>
  <c r="T21" i="1"/>
  <c r="J22" i="1"/>
  <c r="T22" i="1"/>
  <c r="T23" i="1"/>
  <c r="J24" i="1"/>
  <c r="T24" i="1"/>
  <c r="J25" i="1"/>
  <c r="J26" i="1"/>
  <c r="T26" i="1"/>
  <c r="J27" i="1"/>
  <c r="F13" i="1"/>
  <c r="F23" i="1"/>
  <c r="K9" i="1"/>
  <c r="K10" i="1"/>
  <c r="K11" i="1"/>
  <c r="U11" i="1"/>
  <c r="K12" i="1"/>
  <c r="U12" i="1"/>
  <c r="K13" i="1"/>
  <c r="U13" i="1"/>
  <c r="K14" i="1"/>
  <c r="K15" i="1"/>
  <c r="U15" i="1"/>
  <c r="U16" i="1"/>
  <c r="K18" i="1"/>
  <c r="K19" i="1"/>
  <c r="K20" i="1"/>
  <c r="U21" i="1"/>
  <c r="K23" i="1"/>
  <c r="U24" i="1"/>
  <c r="K26" i="1"/>
  <c r="U27" i="1"/>
  <c r="L9" i="1"/>
  <c r="V10" i="1"/>
  <c r="L11" i="1"/>
  <c r="V11" i="1"/>
  <c r="L12" i="1"/>
  <c r="V12" i="1"/>
  <c r="L14" i="1"/>
  <c r="L15" i="1"/>
  <c r="V16" i="1"/>
  <c r="L18" i="1"/>
  <c r="V20" i="1"/>
  <c r="L22" i="1"/>
  <c r="V23" i="1"/>
  <c r="Z26" i="1"/>
  <c r="Z24" i="1"/>
  <c r="W22" i="1"/>
  <c r="M20" i="1"/>
  <c r="W17" i="1"/>
  <c r="Y13" i="1"/>
  <c r="M10" i="1"/>
  <c r="Y26" i="1"/>
  <c r="X23" i="1"/>
  <c r="Z19" i="1"/>
  <c r="Z14" i="1"/>
  <c r="P12" i="1"/>
  <c r="N11" i="1"/>
  <c r="F27" i="1"/>
  <c r="X26" i="1"/>
  <c r="W23" i="1"/>
  <c r="Y19" i="1"/>
  <c r="M16" i="1"/>
  <c r="O12" i="1"/>
  <c r="M11" i="1"/>
  <c r="F26" i="1"/>
  <c r="W25" i="1"/>
  <c r="W24" i="1"/>
  <c r="P23" i="1"/>
  <c r="X19" i="1"/>
  <c r="P18" i="1"/>
  <c r="N17" i="1"/>
  <c r="Z15" i="1"/>
  <c r="X14" i="1"/>
  <c r="P13" i="1"/>
  <c r="N12" i="1"/>
  <c r="Z10" i="1"/>
  <c r="X9" i="1"/>
  <c r="F25" i="1"/>
  <c r="V27" i="1"/>
  <c r="V26" i="1"/>
  <c r="V25" i="1"/>
  <c r="V24" i="1"/>
  <c r="O23" i="1"/>
  <c r="M22" i="1"/>
  <c r="Y20" i="1"/>
  <c r="W19" i="1"/>
  <c r="O18" i="1"/>
  <c r="M17" i="1"/>
  <c r="Y15" i="1"/>
  <c r="W14" i="1"/>
  <c r="O13" i="1"/>
  <c r="M12" i="1"/>
  <c r="Y10" i="1"/>
  <c r="W9" i="1"/>
  <c r="F19" i="1"/>
  <c r="P27" i="1"/>
  <c r="P26" i="1"/>
  <c r="P25" i="1"/>
  <c r="P24" i="1"/>
  <c r="N23" i="1"/>
  <c r="Z21" i="1"/>
  <c r="X20" i="1"/>
  <c r="P19" i="1"/>
  <c r="N18" i="1"/>
  <c r="Z16" i="1"/>
  <c r="X15" i="1"/>
  <c r="P14" i="1"/>
  <c r="N13" i="1"/>
  <c r="Z11" i="1"/>
  <c r="X10" i="1"/>
  <c r="P9" i="1"/>
  <c r="F18" i="1"/>
  <c r="O27" i="1"/>
  <c r="O26" i="1"/>
  <c r="O25" i="1"/>
  <c r="O24" i="1"/>
  <c r="M23" i="1"/>
  <c r="Y21" i="1"/>
  <c r="W20" i="1"/>
  <c r="O19" i="1"/>
  <c r="M18" i="1"/>
  <c r="Y16" i="1"/>
  <c r="W15" i="1"/>
  <c r="O14" i="1"/>
  <c r="M13" i="1"/>
  <c r="Y11" i="1"/>
  <c r="W10" i="1"/>
  <c r="O9" i="1"/>
  <c r="F17" i="1"/>
  <c r="N27" i="1"/>
  <c r="N26" i="1"/>
  <c r="N25" i="1"/>
  <c r="N24" i="1"/>
  <c r="Z22" i="1"/>
  <c r="X21" i="1"/>
  <c r="P20" i="1"/>
  <c r="N19" i="1"/>
  <c r="Z17" i="1"/>
  <c r="X16" i="1"/>
  <c r="P15" i="1"/>
  <c r="N14" i="1"/>
  <c r="Z12" i="1"/>
  <c r="X11" i="1"/>
  <c r="P10" i="1"/>
  <c r="N9" i="1"/>
  <c r="F16" i="1"/>
  <c r="M27" i="1"/>
  <c r="M26" i="1"/>
  <c r="M25" i="1"/>
  <c r="M24" i="1"/>
  <c r="Y22" i="1"/>
  <c r="W21" i="1"/>
  <c r="O20" i="1"/>
  <c r="M19" i="1"/>
  <c r="Y17" i="1"/>
  <c r="W16" i="1"/>
  <c r="O15" i="1"/>
  <c r="M14" i="1"/>
  <c r="Y12" i="1"/>
  <c r="W11" i="1"/>
  <c r="O10" i="1"/>
  <c r="M9" i="1"/>
</calcChain>
</file>

<file path=xl/sharedStrings.xml><?xml version="1.0" encoding="utf-8"?>
<sst xmlns="http://schemas.openxmlformats.org/spreadsheetml/2006/main" count="64" uniqueCount="62">
  <si>
    <t>KW/mi</t>
  </si>
  <si>
    <t>mi/KW</t>
  </si>
  <si>
    <t>ICE MPG</t>
  </si>
  <si>
    <t>Gas cost ($/gal)</t>
  </si>
  <si>
    <t>KwH Cost ($/KWh)</t>
  </si>
  <si>
    <t>Table values show EV miles per gallon cost of gas</t>
  </si>
  <si>
    <t>Alabama</t>
  </si>
  <si>
    <t>Alaska</t>
  </si>
  <si>
    <t>Arizona</t>
  </si>
  <si>
    <t>Arkansas</t>
  </si>
  <si>
    <t>California</t>
  </si>
  <si>
    <t>Colorado</t>
  </si>
  <si>
    <t>Connecticut</t>
  </si>
  <si>
    <t>Delaware</t>
  </si>
  <si>
    <t>District of Columbia</t>
  </si>
  <si>
    <t>Florida</t>
  </si>
  <si>
    <t>Georgia</t>
  </si>
  <si>
    <t>Hawaii</t>
  </si>
  <si>
    <t>Idaho</t>
  </si>
  <si>
    <t>Illinois</t>
  </si>
  <si>
    <t>Indiana</t>
  </si>
  <si>
    <t>Iowa</t>
  </si>
  <si>
    <t>Kansas</t>
  </si>
  <si>
    <t>Kentucky</t>
  </si>
  <si>
    <t>Louisiana</t>
  </si>
  <si>
    <t>Maine</t>
  </si>
  <si>
    <t>Maryland</t>
  </si>
  <si>
    <t>Massachusetts</t>
  </si>
  <si>
    <t>Michigan</t>
  </si>
  <si>
    <t>Minnesota</t>
  </si>
  <si>
    <t>Mississippi</t>
  </si>
  <si>
    <t>Missouri</t>
  </si>
  <si>
    <t>Montana</t>
  </si>
  <si>
    <t>Nebraska</t>
  </si>
  <si>
    <t>Nevada</t>
  </si>
  <si>
    <t>New Hampshire</t>
  </si>
  <si>
    <t>New Jersey</t>
  </si>
  <si>
    <t>New Mexico</t>
  </si>
  <si>
    <t>New York</t>
  </si>
  <si>
    <t>North Carolina</t>
  </si>
  <si>
    <t>North Dakota</t>
  </si>
  <si>
    <t>Ohio</t>
  </si>
  <si>
    <t>Oklahoma</t>
  </si>
  <si>
    <t>Oregon</t>
  </si>
  <si>
    <t>Pennsylvania</t>
  </si>
  <si>
    <t>Rhode Island</t>
  </si>
  <si>
    <t>South Carolina</t>
  </si>
  <si>
    <t>South Dakota</t>
  </si>
  <si>
    <t>Tennessee</t>
  </si>
  <si>
    <t>Texas</t>
  </si>
  <si>
    <t>Utah</t>
  </si>
  <si>
    <t>Vermont</t>
  </si>
  <si>
    <t>Virginia</t>
  </si>
  <si>
    <t>Washington</t>
  </si>
  <si>
    <t>West Virginia</t>
  </si>
  <si>
    <t>Wisconsin</t>
  </si>
  <si>
    <t>Wyoming</t>
  </si>
  <si>
    <t>Reg</t>
  </si>
  <si>
    <t>Diesel</t>
  </si>
  <si>
    <t>Cents/KwH</t>
  </si>
  <si>
    <t>Ratio (cents-gal:cents KwH) Higher is Better for Evs</t>
  </si>
  <si>
    <t>eMPG using 384 Watts/mi and reg gas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</si>
</sst>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0" formatCode="0.0"/>
  </numFmts>
  <fonts count="4">
    <font>
      <sz val="12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18"/>
      <color theme="1"/>
      <name val="Aptos Narrow"/>
      <scheme val="minor"/>
    </font>
    <font>
      <sz val="14"/>
      <color rgb="FF011A2D"/>
      <name val="Inherit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1" tint="0.49998474074526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/>
    </xf>
    <xf numFmtId="1" fontId="0" fillId="0" borderId="1" xfId="0" applyNumberFormat="1" applyBorder="1" applyAlignment="1">
      <alignment horizontal="center"/>
    </xf>
    <xf numFmtId="1" fontId="0" fillId="0" borderId="2" xfId="0" applyNumberFormat="1" applyBorder="1" applyAlignment="1">
      <alignment horizontal="center"/>
    </xf>
    <xf numFmtId="1" fontId="0" fillId="0" borderId="3" xfId="0" applyNumberFormat="1" applyBorder="1" applyAlignment="1">
      <alignment horizontal="center"/>
    </xf>
    <xf numFmtId="1" fontId="0" fillId="0" borderId="4" xfId="0" applyNumberFormat="1" applyBorder="1" applyAlignment="1">
      <alignment horizontal="center"/>
    </xf>
    <xf numFmtId="1" fontId="0" fillId="0" borderId="5" xfId="0" applyNumberFormat="1" applyBorder="1" applyAlignment="1">
      <alignment horizontal="center"/>
    </xf>
    <xf numFmtId="1" fontId="0" fillId="0" borderId="6" xfId="0" applyNumberFormat="1" applyBorder="1" applyAlignment="1">
      <alignment horizontal="center"/>
    </xf>
    <xf numFmtId="1" fontId="0" fillId="0" borderId="7" xfId="0" applyNumberFormat="1" applyBorder="1" applyAlignment="1">
      <alignment horizontal="center"/>
    </xf>
    <xf numFmtId="1" fontId="0" fillId="0" borderId="8" xfId="0" applyNumberFormat="1" applyBorder="1" applyAlignment="1">
      <alignment horizontal="center"/>
    </xf>
    <xf numFmtId="1" fontId="0" fillId="0" borderId="9" xfId="0" applyNumberFormat="1" applyBorder="1" applyAlignment="1">
      <alignment horizontal="center"/>
    </xf>
    <xf numFmtId="0" fontId="0" fillId="2" borderId="0" xfId="0" applyFill="1" applyAlignment="1">
      <alignment horizontal="center"/>
    </xf>
    <xf numFmtId="0" fontId="2" fillId="0" borderId="0" xfId="0" applyFont="1" applyAlignment="1"/>
    <xf numFmtId="2" fontId="0" fillId="3" borderId="0" xfId="0" applyNumberFormat="1" applyFill="1" applyAlignment="1">
      <alignment horizontal="center"/>
    </xf>
    <xf numFmtId="0" fontId="0" fillId="0" borderId="0" xfId="0" applyAlignment="1">
      <alignment horizontal="right"/>
    </xf>
    <xf numFmtId="0" fontId="3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170" fontId="0" fillId="0" borderId="1" xfId="0" applyNumberFormat="1" applyBorder="1" applyAlignment="1">
      <alignment horizontal="center"/>
    </xf>
    <xf numFmtId="0" fontId="1" fillId="0" borderId="2" xfId="0" applyNumberFormat="1" applyFont="1" applyBorder="1" applyAlignment="1">
      <alignment horizontal="center"/>
    </xf>
    <xf numFmtId="0" fontId="1" fillId="0" borderId="3" xfId="0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170" fontId="0" fillId="0" borderId="3" xfId="0" applyNumberFormat="1" applyBorder="1" applyAlignment="1">
      <alignment horizontal="center"/>
    </xf>
    <xf numFmtId="170" fontId="0" fillId="0" borderId="4" xfId="0" applyNumberFormat="1" applyBorder="1" applyAlignment="1">
      <alignment horizontal="center"/>
    </xf>
    <xf numFmtId="0" fontId="1" fillId="0" borderId="5" xfId="0" applyNumberFormat="1" applyFont="1" applyBorder="1" applyAlignment="1">
      <alignment horizontal="center"/>
    </xf>
    <xf numFmtId="170" fontId="0" fillId="0" borderId="6" xfId="0" applyNumberFormat="1" applyBorder="1" applyAlignment="1">
      <alignment horizontal="center"/>
    </xf>
    <xf numFmtId="0" fontId="1" fillId="0" borderId="7" xfId="0" applyNumberFormat="1" applyFont="1" applyBorder="1" applyAlignment="1">
      <alignment horizontal="center"/>
    </xf>
    <xf numFmtId="0" fontId="1" fillId="0" borderId="8" xfId="0" applyNumberFormat="1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170" fontId="0" fillId="0" borderId="8" xfId="0" applyNumberFormat="1" applyBorder="1" applyAlignment="1">
      <alignment horizontal="center"/>
    </xf>
    <xf numFmtId="170" fontId="0" fillId="0" borderId="9" xfId="0" applyNumberFormat="1" applyBorder="1" applyAlignment="1">
      <alignment horizontal="center"/>
    </xf>
  </cellXfs>
  <cellStyles count="1">
    <cellStyle name="Normal" xfId="0" builtinId="0"/>
  </cellStyles>
  <dxfs count="1"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A6F3C-7BDA-E14B-8882-3F5643437C52}">
  <dimension ref="D4:Z27"/>
  <sheetViews>
    <sheetView tabSelected="1" workbookViewId="0">
      <selection activeCell="D17" sqref="D17"/>
    </sheetView>
  </sheetViews>
  <sheetFormatPr baseColWidth="10" defaultRowHeight="16"/>
  <cols>
    <col min="5" max="5" width="17.5" customWidth="1"/>
    <col min="6" max="6" width="8.1640625" bestFit="1" customWidth="1"/>
    <col min="7" max="7" width="5.1640625" bestFit="1" customWidth="1"/>
    <col min="8" max="8" width="4.1640625" bestFit="1" customWidth="1"/>
    <col min="9" max="9" width="5.1640625" bestFit="1" customWidth="1"/>
    <col min="10" max="10" width="4.1640625" bestFit="1" customWidth="1"/>
    <col min="11" max="11" width="5.1640625" bestFit="1" customWidth="1"/>
    <col min="12" max="12" width="4.1640625" bestFit="1" customWidth="1"/>
    <col min="13" max="13" width="5.1640625" bestFit="1" customWidth="1"/>
    <col min="14" max="14" width="4.1640625" bestFit="1" customWidth="1"/>
    <col min="15" max="15" width="5.1640625" bestFit="1" customWidth="1"/>
    <col min="16" max="16" width="4.1640625" bestFit="1" customWidth="1"/>
    <col min="17" max="17" width="5.1640625" bestFit="1" customWidth="1"/>
    <col min="18" max="18" width="4.1640625" bestFit="1" customWidth="1"/>
    <col min="19" max="19" width="5.1640625" bestFit="1" customWidth="1"/>
    <col min="20" max="20" width="4.1640625" bestFit="1" customWidth="1"/>
    <col min="21" max="21" width="5.1640625" bestFit="1" customWidth="1"/>
    <col min="22" max="22" width="4.1640625" bestFit="1" customWidth="1"/>
    <col min="23" max="23" width="5.1640625" bestFit="1" customWidth="1"/>
    <col min="24" max="24" width="4.1640625" bestFit="1" customWidth="1"/>
    <col min="25" max="25" width="5.1640625" bestFit="1" customWidth="1"/>
    <col min="26" max="26" width="4.1640625" bestFit="1" customWidth="1"/>
  </cols>
  <sheetData>
    <row r="4" spans="4:26">
      <c r="D4" t="s">
        <v>0</v>
      </c>
      <c r="E4" s="11">
        <v>0.38400000000000001</v>
      </c>
    </row>
    <row r="5" spans="4:26" ht="24">
      <c r="D5" t="s">
        <v>1</v>
      </c>
      <c r="E5" s="13">
        <f>1/E4</f>
        <v>2.6041666666666665</v>
      </c>
      <c r="J5" s="12" t="s">
        <v>5</v>
      </c>
      <c r="K5" s="12"/>
      <c r="L5" s="12"/>
      <c r="M5" s="12"/>
      <c r="N5" s="12"/>
      <c r="O5" s="12"/>
      <c r="P5" s="12"/>
      <c r="Q5" s="12"/>
      <c r="R5" s="12"/>
    </row>
    <row r="6" spans="4:26">
      <c r="D6" t="s">
        <v>2</v>
      </c>
      <c r="E6" s="11">
        <v>20</v>
      </c>
    </row>
    <row r="7" spans="4:26">
      <c r="F7" t="s">
        <v>3</v>
      </c>
    </row>
    <row r="8" spans="4:26" ht="17" thickBot="1">
      <c r="E8" t="s">
        <v>4</v>
      </c>
      <c r="F8" s="1">
        <v>3</v>
      </c>
      <c r="G8" s="1">
        <v>3.25</v>
      </c>
      <c r="H8" s="1">
        <v>3.5</v>
      </c>
      <c r="I8" s="1">
        <v>3.75</v>
      </c>
      <c r="J8" s="1">
        <v>4</v>
      </c>
      <c r="K8" s="1">
        <v>4.25</v>
      </c>
      <c r="L8" s="1">
        <v>4.5</v>
      </c>
      <c r="M8" s="1">
        <v>4.75</v>
      </c>
      <c r="N8" s="1">
        <v>5</v>
      </c>
      <c r="O8" s="1">
        <v>5.25</v>
      </c>
      <c r="P8" s="1">
        <v>5.5</v>
      </c>
      <c r="Q8" s="1">
        <v>5.75</v>
      </c>
      <c r="R8" s="1">
        <v>6</v>
      </c>
      <c r="S8" s="1">
        <v>6.25</v>
      </c>
      <c r="T8" s="1">
        <v>6.5</v>
      </c>
      <c r="U8" s="1">
        <v>6.75</v>
      </c>
      <c r="V8" s="1">
        <v>7</v>
      </c>
      <c r="W8" s="1">
        <v>7.25</v>
      </c>
      <c r="X8" s="1">
        <v>7.5</v>
      </c>
      <c r="Y8" s="1">
        <v>7.75</v>
      </c>
      <c r="Z8" s="1">
        <v>8</v>
      </c>
    </row>
    <row r="9" spans="4:26">
      <c r="E9">
        <v>0.1</v>
      </c>
      <c r="F9" s="3">
        <f>1/$E9*$E$5*F$8</f>
        <v>78.125</v>
      </c>
      <c r="G9" s="4">
        <f>1/$E9*$E$5*G$8</f>
        <v>84.635416666666657</v>
      </c>
      <c r="H9" s="4">
        <f>1/$E9*$E$5*H$8</f>
        <v>91.145833333333329</v>
      </c>
      <c r="I9" s="4">
        <f>1/$E9*$E$5*I$8</f>
        <v>97.656249999999986</v>
      </c>
      <c r="J9" s="4">
        <f>1/$E9*$E$5*J$8</f>
        <v>104.16666666666666</v>
      </c>
      <c r="K9" s="4">
        <f>1/$E9*$E$5*K$8</f>
        <v>110.67708333333333</v>
      </c>
      <c r="L9" s="4">
        <f>1/$E9*$E$5*L$8</f>
        <v>117.18749999999999</v>
      </c>
      <c r="M9" s="4">
        <f>1/$E9*$E$5*M$8</f>
        <v>123.69791666666666</v>
      </c>
      <c r="N9" s="4">
        <f>1/$E9*$E$5*N$8</f>
        <v>130.20833333333331</v>
      </c>
      <c r="O9" s="4">
        <f>1/$E9*$E$5*O$8</f>
        <v>136.71875</v>
      </c>
      <c r="P9" s="4">
        <f>1/$E9*$E$5*P$8</f>
        <v>143.22916666666666</v>
      </c>
      <c r="Q9" s="4">
        <f>1/$E9*$E$5*Q$8</f>
        <v>149.73958333333331</v>
      </c>
      <c r="R9" s="4">
        <f>1/$E9*$E$5*R$8</f>
        <v>156.25</v>
      </c>
      <c r="S9" s="4">
        <f>1/$E9*$E$5*S$8</f>
        <v>162.76041666666666</v>
      </c>
      <c r="T9" s="4">
        <f>1/$E9*$E$5*T$8</f>
        <v>169.27083333333331</v>
      </c>
      <c r="U9" s="4">
        <f>1/$E9*$E$5*U$8</f>
        <v>175.78124999999997</v>
      </c>
      <c r="V9" s="4">
        <f>1/$E9*$E$5*V$8</f>
        <v>182.29166666666666</v>
      </c>
      <c r="W9" s="4">
        <f>1/$E9*$E$5*W$8</f>
        <v>188.80208333333331</v>
      </c>
      <c r="X9" s="4">
        <f>1/$E9*$E$5*X$8</f>
        <v>195.31249999999997</v>
      </c>
      <c r="Y9" s="4">
        <f>1/$E9*$E$5*Y$8</f>
        <v>201.82291666666666</v>
      </c>
      <c r="Z9" s="5">
        <f>1/$E9*$E$5*Z$8</f>
        <v>208.33333333333331</v>
      </c>
    </row>
    <row r="10" spans="4:26">
      <c r="E10">
        <v>0.15</v>
      </c>
      <c r="F10" s="6">
        <f>1/$E10*$E$5*F$8</f>
        <v>52.083333333333329</v>
      </c>
      <c r="G10" s="2">
        <f>1/$E10*$E$5*G$8</f>
        <v>56.423611111111107</v>
      </c>
      <c r="H10" s="2">
        <f>1/$E10*$E$5*H$8</f>
        <v>60.763888888888886</v>
      </c>
      <c r="I10" s="2">
        <f>1/$E10*$E$5*I$8</f>
        <v>65.104166666666671</v>
      </c>
      <c r="J10" s="2">
        <f>1/$E10*$E$5*J$8</f>
        <v>69.444444444444443</v>
      </c>
      <c r="K10" s="2">
        <f>1/$E10*$E$5*K$8</f>
        <v>73.784722222222214</v>
      </c>
      <c r="L10" s="2">
        <f>1/$E10*$E$5*L$8</f>
        <v>78.125</v>
      </c>
      <c r="M10" s="2">
        <f>1/$E10*$E$5*M$8</f>
        <v>82.465277777777771</v>
      </c>
      <c r="N10" s="2">
        <f>1/$E10*$E$5*N$8</f>
        <v>86.805555555555557</v>
      </c>
      <c r="O10" s="2">
        <f>1/$E10*$E$5*O$8</f>
        <v>91.145833333333329</v>
      </c>
      <c r="P10" s="2">
        <f>1/$E10*$E$5*P$8</f>
        <v>95.486111111111114</v>
      </c>
      <c r="Q10" s="2">
        <f>1/$E10*$E$5*Q$8</f>
        <v>99.826388888888886</v>
      </c>
      <c r="R10" s="2">
        <f>1/$E10*$E$5*R$8</f>
        <v>104.16666666666666</v>
      </c>
      <c r="S10" s="2">
        <f>1/$E10*$E$5*S$8</f>
        <v>108.50694444444444</v>
      </c>
      <c r="T10" s="2">
        <f>1/$E10*$E$5*T$8</f>
        <v>112.84722222222221</v>
      </c>
      <c r="U10" s="2">
        <f>1/$E10*$E$5*U$8</f>
        <v>117.1875</v>
      </c>
      <c r="V10" s="2">
        <f>1/$E10*$E$5*V$8</f>
        <v>121.52777777777777</v>
      </c>
      <c r="W10" s="2">
        <f>1/$E10*$E$5*W$8</f>
        <v>125.86805555555556</v>
      </c>
      <c r="X10" s="2">
        <f>1/$E10*$E$5*X$8</f>
        <v>130.20833333333334</v>
      </c>
      <c r="Y10" s="2">
        <f>1/$E10*$E$5*Y$8</f>
        <v>134.54861111111111</v>
      </c>
      <c r="Z10" s="7">
        <f>1/$E10*$E$5*Z$8</f>
        <v>138.88888888888889</v>
      </c>
    </row>
    <row r="11" spans="4:26">
      <c r="E11">
        <v>0.2</v>
      </c>
      <c r="F11" s="6">
        <f>1/$E11*$E$5*F$8</f>
        <v>39.0625</v>
      </c>
      <c r="G11" s="2">
        <f>1/$E11*$E$5*G$8</f>
        <v>42.317708333333329</v>
      </c>
      <c r="H11" s="2">
        <f>1/$E11*$E$5*H$8</f>
        <v>45.572916666666664</v>
      </c>
      <c r="I11" s="2">
        <f>1/$E11*$E$5*I$8</f>
        <v>48.828124999999993</v>
      </c>
      <c r="J11" s="2">
        <f>1/$E11*$E$5*J$8</f>
        <v>52.083333333333329</v>
      </c>
      <c r="K11" s="2">
        <f>1/$E11*$E$5*K$8</f>
        <v>55.338541666666664</v>
      </c>
      <c r="L11" s="2">
        <f>1/$E11*$E$5*L$8</f>
        <v>58.593749999999993</v>
      </c>
      <c r="M11" s="2">
        <f>1/$E11*$E$5*M$8</f>
        <v>61.848958333333329</v>
      </c>
      <c r="N11" s="2">
        <f>1/$E11*$E$5*N$8</f>
        <v>65.104166666666657</v>
      </c>
      <c r="O11" s="2">
        <f>1/$E11*$E$5*O$8</f>
        <v>68.359375</v>
      </c>
      <c r="P11" s="2">
        <f>1/$E11*$E$5*P$8</f>
        <v>71.614583333333329</v>
      </c>
      <c r="Q11" s="2">
        <f>1/$E11*$E$5*Q$8</f>
        <v>74.869791666666657</v>
      </c>
      <c r="R11" s="2">
        <f>1/$E11*$E$5*R$8</f>
        <v>78.125</v>
      </c>
      <c r="S11" s="2">
        <f>1/$E11*$E$5*S$8</f>
        <v>81.380208333333329</v>
      </c>
      <c r="T11" s="2">
        <f>1/$E11*$E$5*T$8</f>
        <v>84.635416666666657</v>
      </c>
      <c r="U11" s="2">
        <f>1/$E11*$E$5*U$8</f>
        <v>87.890624999999986</v>
      </c>
      <c r="V11" s="2">
        <f>1/$E11*$E$5*V$8</f>
        <v>91.145833333333329</v>
      </c>
      <c r="W11" s="2">
        <f>1/$E11*$E$5*W$8</f>
        <v>94.401041666666657</v>
      </c>
      <c r="X11" s="2">
        <f>1/$E11*$E$5*X$8</f>
        <v>97.656249999999986</v>
      </c>
      <c r="Y11" s="2">
        <f>1/$E11*$E$5*Y$8</f>
        <v>100.91145833333333</v>
      </c>
      <c r="Z11" s="7">
        <f>1/$E11*$E$5*Z$8</f>
        <v>104.16666666666666</v>
      </c>
    </row>
    <row r="12" spans="4:26">
      <c r="E12">
        <v>0.25</v>
      </c>
      <c r="F12" s="6">
        <f>1/$E12*$E$5*F$8</f>
        <v>31.25</v>
      </c>
      <c r="G12" s="2">
        <f>1/$E12*$E$5*G$8</f>
        <v>33.854166666666664</v>
      </c>
      <c r="H12" s="2">
        <f>1/$E12*$E$5*H$8</f>
        <v>36.458333333333329</v>
      </c>
      <c r="I12" s="2">
        <f>1/$E12*$E$5*I$8</f>
        <v>39.0625</v>
      </c>
      <c r="J12" s="2">
        <f>1/$E12*$E$5*J$8</f>
        <v>41.666666666666664</v>
      </c>
      <c r="K12" s="2">
        <f>1/$E12*$E$5*K$8</f>
        <v>44.270833333333329</v>
      </c>
      <c r="L12" s="2">
        <f>1/$E12*$E$5*L$8</f>
        <v>46.875</v>
      </c>
      <c r="M12" s="2">
        <f>1/$E12*$E$5*M$8</f>
        <v>49.479166666666664</v>
      </c>
      <c r="N12" s="2">
        <f>1/$E12*$E$5*N$8</f>
        <v>52.083333333333329</v>
      </c>
      <c r="O12" s="2">
        <f>1/$E12*$E$5*O$8</f>
        <v>54.6875</v>
      </c>
      <c r="P12" s="2">
        <f>1/$E12*$E$5*P$8</f>
        <v>57.291666666666664</v>
      </c>
      <c r="Q12" s="2">
        <f>1/$E12*$E$5*Q$8</f>
        <v>59.895833333333329</v>
      </c>
      <c r="R12" s="2">
        <f>1/$E12*$E$5*R$8</f>
        <v>62.5</v>
      </c>
      <c r="S12" s="2">
        <f>1/$E12*$E$5*S$8</f>
        <v>65.104166666666657</v>
      </c>
      <c r="T12" s="2">
        <f>1/$E12*$E$5*T$8</f>
        <v>67.708333333333329</v>
      </c>
      <c r="U12" s="2">
        <f>1/$E12*$E$5*U$8</f>
        <v>70.3125</v>
      </c>
      <c r="V12" s="2">
        <f>1/$E12*$E$5*V$8</f>
        <v>72.916666666666657</v>
      </c>
      <c r="W12" s="2">
        <f>1/$E12*$E$5*W$8</f>
        <v>75.520833333333329</v>
      </c>
      <c r="X12" s="2">
        <f>1/$E12*$E$5*X$8</f>
        <v>78.125</v>
      </c>
      <c r="Y12" s="2">
        <f>1/$E12*$E$5*Y$8</f>
        <v>80.729166666666657</v>
      </c>
      <c r="Z12" s="7">
        <f>1/$E12*$E$5*Z$8</f>
        <v>83.333333333333329</v>
      </c>
    </row>
    <row r="13" spans="4:26">
      <c r="E13">
        <v>0.3</v>
      </c>
      <c r="F13" s="6">
        <f>1/$E13*$E$5*F$8</f>
        <v>26.041666666666664</v>
      </c>
      <c r="G13" s="2">
        <f>1/$E13*$E$5*G$8</f>
        <v>28.211805555555554</v>
      </c>
      <c r="H13" s="2">
        <f>1/$E13*$E$5*H$8</f>
        <v>30.381944444444443</v>
      </c>
      <c r="I13" s="2">
        <f>1/$E13*$E$5*I$8</f>
        <v>32.552083333333336</v>
      </c>
      <c r="J13" s="2">
        <f>1/$E13*$E$5*J$8</f>
        <v>34.722222222222221</v>
      </c>
      <c r="K13" s="2">
        <f>1/$E13*$E$5*K$8</f>
        <v>36.892361111111107</v>
      </c>
      <c r="L13" s="2">
        <f>1/$E13*$E$5*L$8</f>
        <v>39.0625</v>
      </c>
      <c r="M13" s="2">
        <f>1/$E13*$E$5*M$8</f>
        <v>41.232638888888886</v>
      </c>
      <c r="N13" s="2">
        <f>1/$E13*$E$5*N$8</f>
        <v>43.402777777777779</v>
      </c>
      <c r="O13" s="2">
        <f>1/$E13*$E$5*O$8</f>
        <v>45.572916666666664</v>
      </c>
      <c r="P13" s="2">
        <f>1/$E13*$E$5*P$8</f>
        <v>47.743055555555557</v>
      </c>
      <c r="Q13" s="2">
        <f>1/$E13*$E$5*Q$8</f>
        <v>49.913194444444443</v>
      </c>
      <c r="R13" s="2">
        <f>1/$E13*$E$5*R$8</f>
        <v>52.083333333333329</v>
      </c>
      <c r="S13" s="2">
        <f>1/$E13*$E$5*S$8</f>
        <v>54.253472222222221</v>
      </c>
      <c r="T13" s="2">
        <f>1/$E13*$E$5*T$8</f>
        <v>56.423611111111107</v>
      </c>
      <c r="U13" s="2">
        <f>1/$E13*$E$5*U$8</f>
        <v>58.59375</v>
      </c>
      <c r="V13" s="2">
        <f>1/$E13*$E$5*V$8</f>
        <v>60.763888888888886</v>
      </c>
      <c r="W13" s="2">
        <f>1/$E13*$E$5*W$8</f>
        <v>62.934027777777779</v>
      </c>
      <c r="X13" s="2">
        <f>1/$E13*$E$5*X$8</f>
        <v>65.104166666666671</v>
      </c>
      <c r="Y13" s="2">
        <f>1/$E13*$E$5*Y$8</f>
        <v>67.274305555555557</v>
      </c>
      <c r="Z13" s="7">
        <f>1/$E13*$E$5*Z$8</f>
        <v>69.444444444444443</v>
      </c>
    </row>
    <row r="14" spans="4:26">
      <c r="E14">
        <v>0.35</v>
      </c>
      <c r="F14" s="6">
        <f>1/$E14*$E$5*F$8</f>
        <v>22.321428571428569</v>
      </c>
      <c r="G14" s="2">
        <f>1/$E14*$E$5*G$8</f>
        <v>24.181547619047617</v>
      </c>
      <c r="H14" s="2">
        <f>1/$E14*$E$5*H$8</f>
        <v>26.041666666666664</v>
      </c>
      <c r="I14" s="2">
        <f>1/$E14*$E$5*I$8</f>
        <v>27.901785714285712</v>
      </c>
      <c r="J14" s="2">
        <f>1/$E14*$E$5*J$8</f>
        <v>29.761904761904759</v>
      </c>
      <c r="K14" s="2">
        <f>1/$E14*$E$5*K$8</f>
        <v>31.622023809523807</v>
      </c>
      <c r="L14" s="2">
        <f>1/$E14*$E$5*L$8</f>
        <v>33.482142857142854</v>
      </c>
      <c r="M14" s="2">
        <f>1/$E14*$E$5*M$8</f>
        <v>35.342261904761898</v>
      </c>
      <c r="N14" s="2">
        <f>1/$E14*$E$5*N$8</f>
        <v>37.202380952380949</v>
      </c>
      <c r="O14" s="2">
        <f>1/$E14*$E$5*O$8</f>
        <v>39.0625</v>
      </c>
      <c r="P14" s="2">
        <f>1/$E14*$E$5*P$8</f>
        <v>40.922619047619044</v>
      </c>
      <c r="Q14" s="2">
        <f>1/$E14*$E$5*Q$8</f>
        <v>42.782738095238088</v>
      </c>
      <c r="R14" s="2">
        <f>1/$E14*$E$5*R$8</f>
        <v>44.642857142857139</v>
      </c>
      <c r="S14" s="2">
        <f>1/$E14*$E$5*S$8</f>
        <v>46.50297619047619</v>
      </c>
      <c r="T14" s="2">
        <f>1/$E14*$E$5*T$8</f>
        <v>48.363095238095234</v>
      </c>
      <c r="U14" s="2">
        <f>1/$E14*$E$5*U$8</f>
        <v>50.223214285714278</v>
      </c>
      <c r="V14" s="2">
        <f>1/$E14*$E$5*V$8</f>
        <v>52.083333333333329</v>
      </c>
      <c r="W14" s="2">
        <f>1/$E14*$E$5*W$8</f>
        <v>53.94345238095238</v>
      </c>
      <c r="X14" s="2">
        <f>1/$E14*$E$5*X$8</f>
        <v>55.803571428571423</v>
      </c>
      <c r="Y14" s="2">
        <f>1/$E14*$E$5*Y$8</f>
        <v>57.663690476190467</v>
      </c>
      <c r="Z14" s="7">
        <f>1/$E14*$E$5*Z$8</f>
        <v>59.523809523809518</v>
      </c>
    </row>
    <row r="15" spans="4:26">
      <c r="E15">
        <v>0.4</v>
      </c>
      <c r="F15" s="6">
        <f>1/$E15*$E$5*F$8</f>
        <v>19.53125</v>
      </c>
      <c r="G15" s="2">
        <f>1/$E15*$E$5*G$8</f>
        <v>21.158854166666664</v>
      </c>
      <c r="H15" s="2">
        <f>1/$E15*$E$5*H$8</f>
        <v>22.786458333333332</v>
      </c>
      <c r="I15" s="2">
        <f>1/$E15*$E$5*I$8</f>
        <v>24.414062499999996</v>
      </c>
      <c r="J15" s="2">
        <f>1/$E15*$E$5*J$8</f>
        <v>26.041666666666664</v>
      </c>
      <c r="K15" s="2">
        <f>1/$E15*$E$5*K$8</f>
        <v>27.669270833333332</v>
      </c>
      <c r="L15" s="2">
        <f>1/$E15*$E$5*L$8</f>
        <v>29.296874999999996</v>
      </c>
      <c r="M15" s="2">
        <f>1/$E15*$E$5*M$8</f>
        <v>30.924479166666664</v>
      </c>
      <c r="N15" s="2">
        <f>1/$E15*$E$5*N$8</f>
        <v>32.552083333333329</v>
      </c>
      <c r="O15" s="2">
        <f>1/$E15*$E$5*O$8</f>
        <v>34.1796875</v>
      </c>
      <c r="P15" s="2">
        <f>1/$E15*$E$5*P$8</f>
        <v>35.807291666666664</v>
      </c>
      <c r="Q15" s="2">
        <f>1/$E15*$E$5*Q$8</f>
        <v>37.434895833333329</v>
      </c>
      <c r="R15" s="2">
        <f>1/$E15*$E$5*R$8</f>
        <v>39.0625</v>
      </c>
      <c r="S15" s="2">
        <f>1/$E15*$E$5*S$8</f>
        <v>40.690104166666664</v>
      </c>
      <c r="T15" s="2">
        <f>1/$E15*$E$5*T$8</f>
        <v>42.317708333333329</v>
      </c>
      <c r="U15" s="2">
        <f>1/$E15*$E$5*U$8</f>
        <v>43.945312499999993</v>
      </c>
      <c r="V15" s="2">
        <f>1/$E15*$E$5*V$8</f>
        <v>45.572916666666664</v>
      </c>
      <c r="W15" s="2">
        <f>1/$E15*$E$5*W$8</f>
        <v>47.200520833333329</v>
      </c>
      <c r="X15" s="2">
        <f>1/$E15*$E$5*X$8</f>
        <v>48.828124999999993</v>
      </c>
      <c r="Y15" s="2">
        <f>1/$E15*$E$5*Y$8</f>
        <v>50.455729166666664</v>
      </c>
      <c r="Z15" s="7">
        <f>1/$E15*$E$5*Z$8</f>
        <v>52.083333333333329</v>
      </c>
    </row>
    <row r="16" spans="4:26">
      <c r="E16">
        <v>0.45</v>
      </c>
      <c r="F16" s="6">
        <f>1/$E16*$E$5*F$8</f>
        <v>17.361111111111111</v>
      </c>
      <c r="G16" s="2">
        <f>1/$E16*$E$5*G$8</f>
        <v>18.80787037037037</v>
      </c>
      <c r="H16" s="2">
        <f>1/$E16*$E$5*H$8</f>
        <v>20.25462962962963</v>
      </c>
      <c r="I16" s="2">
        <f>1/$E16*$E$5*I$8</f>
        <v>21.701388888888889</v>
      </c>
      <c r="J16" s="2">
        <f>1/$E16*$E$5*J$8</f>
        <v>23.148148148148149</v>
      </c>
      <c r="K16" s="2">
        <f>1/$E16*$E$5*K$8</f>
        <v>24.594907407407408</v>
      </c>
      <c r="L16" s="2">
        <f>1/$E16*$E$5*L$8</f>
        <v>26.041666666666668</v>
      </c>
      <c r="M16" s="2">
        <f>1/$E16*$E$5*M$8</f>
        <v>27.488425925925927</v>
      </c>
      <c r="N16" s="2">
        <f>1/$E16*$E$5*N$8</f>
        <v>28.935185185185187</v>
      </c>
      <c r="O16" s="2">
        <f>1/$E16*$E$5*O$8</f>
        <v>30.381944444444446</v>
      </c>
      <c r="P16" s="2">
        <f>1/$E16*$E$5*P$8</f>
        <v>31.828703703703706</v>
      </c>
      <c r="Q16" s="2">
        <f>1/$E16*$E$5*Q$8</f>
        <v>33.275462962962962</v>
      </c>
      <c r="R16" s="2">
        <f>1/$E16*$E$5*R$8</f>
        <v>34.722222222222221</v>
      </c>
      <c r="S16" s="2">
        <f>1/$E16*$E$5*S$8</f>
        <v>36.168981481481481</v>
      </c>
      <c r="T16" s="2">
        <f>1/$E16*$E$5*T$8</f>
        <v>37.61574074074074</v>
      </c>
      <c r="U16" s="2">
        <f>1/$E16*$E$5*U$8</f>
        <v>39.0625</v>
      </c>
      <c r="V16" s="2">
        <f>1/$E16*$E$5*V$8</f>
        <v>40.50925925925926</v>
      </c>
      <c r="W16" s="2">
        <f>1/$E16*$E$5*W$8</f>
        <v>41.956018518518519</v>
      </c>
      <c r="X16" s="2">
        <f>1/$E16*$E$5*X$8</f>
        <v>43.402777777777779</v>
      </c>
      <c r="Y16" s="2">
        <f>1/$E16*$E$5*Y$8</f>
        <v>44.849537037037038</v>
      </c>
      <c r="Z16" s="7">
        <f>1/$E16*$E$5*Z$8</f>
        <v>46.296296296296298</v>
      </c>
    </row>
    <row r="17" spans="5:26">
      <c r="E17">
        <v>0.5</v>
      </c>
      <c r="F17" s="6">
        <f>1/$E17*$E$5*F$8</f>
        <v>15.625</v>
      </c>
      <c r="G17" s="2">
        <f>1/$E17*$E$5*G$8</f>
        <v>16.927083333333332</v>
      </c>
      <c r="H17" s="2">
        <f>1/$E17*$E$5*H$8</f>
        <v>18.229166666666664</v>
      </c>
      <c r="I17" s="2">
        <f>1/$E17*$E$5*I$8</f>
        <v>19.53125</v>
      </c>
      <c r="J17" s="2">
        <f>1/$E17*$E$5*J$8</f>
        <v>20.833333333333332</v>
      </c>
      <c r="K17" s="2">
        <f>1/$E17*$E$5*K$8</f>
        <v>22.135416666666664</v>
      </c>
      <c r="L17" s="2">
        <f>1/$E17*$E$5*L$8</f>
        <v>23.4375</v>
      </c>
      <c r="M17" s="2">
        <f>1/$E17*$E$5*M$8</f>
        <v>24.739583333333332</v>
      </c>
      <c r="N17" s="2">
        <f>1/$E17*$E$5*N$8</f>
        <v>26.041666666666664</v>
      </c>
      <c r="O17" s="2">
        <f>1/$E17*$E$5*O$8</f>
        <v>27.34375</v>
      </c>
      <c r="P17" s="2">
        <f>1/$E17*$E$5*P$8</f>
        <v>28.645833333333332</v>
      </c>
      <c r="Q17" s="2">
        <f>1/$E17*$E$5*Q$8</f>
        <v>29.947916666666664</v>
      </c>
      <c r="R17" s="2">
        <f>1/$E17*$E$5*R$8</f>
        <v>31.25</v>
      </c>
      <c r="S17" s="2">
        <f>1/$E17*$E$5*S$8</f>
        <v>32.552083333333329</v>
      </c>
      <c r="T17" s="2">
        <f>1/$E17*$E$5*T$8</f>
        <v>33.854166666666664</v>
      </c>
      <c r="U17" s="2">
        <f>1/$E17*$E$5*U$8</f>
        <v>35.15625</v>
      </c>
      <c r="V17" s="2">
        <f>1/$E17*$E$5*V$8</f>
        <v>36.458333333333329</v>
      </c>
      <c r="W17" s="2">
        <f>1/$E17*$E$5*W$8</f>
        <v>37.760416666666664</v>
      </c>
      <c r="X17" s="2">
        <f>1/$E17*$E$5*X$8</f>
        <v>39.0625</v>
      </c>
      <c r="Y17" s="2">
        <f>1/$E17*$E$5*Y$8</f>
        <v>40.364583333333329</v>
      </c>
      <c r="Z17" s="7">
        <f>1/$E17*$E$5*Z$8</f>
        <v>41.666666666666664</v>
      </c>
    </row>
    <row r="18" spans="5:26">
      <c r="E18">
        <v>0.55000000000000004</v>
      </c>
      <c r="F18" s="6">
        <f>1/$E18*$E$5*F$8</f>
        <v>14.204545454545453</v>
      </c>
      <c r="G18" s="2">
        <f>1/$E18*$E$5*G$8</f>
        <v>15.388257575757574</v>
      </c>
      <c r="H18" s="2">
        <f>1/$E18*$E$5*H$8</f>
        <v>16.571969696969695</v>
      </c>
      <c r="I18" s="2">
        <f>1/$E18*$E$5*I$8</f>
        <v>17.755681818181817</v>
      </c>
      <c r="J18" s="2">
        <f>1/$E18*$E$5*J$8</f>
        <v>18.939393939393938</v>
      </c>
      <c r="K18" s="2">
        <f>1/$E18*$E$5*K$8</f>
        <v>20.123106060606059</v>
      </c>
      <c r="L18" s="2">
        <f>1/$E18*$E$5*L$8</f>
        <v>21.30681818181818</v>
      </c>
      <c r="M18" s="2">
        <f>1/$E18*$E$5*M$8</f>
        <v>22.490530303030301</v>
      </c>
      <c r="N18" s="2">
        <f>1/$E18*$E$5*N$8</f>
        <v>23.674242424242422</v>
      </c>
      <c r="O18" s="2">
        <f>1/$E18*$E$5*O$8</f>
        <v>24.857954545454543</v>
      </c>
      <c r="P18" s="2">
        <f>1/$E18*$E$5*P$8</f>
        <v>26.041666666666664</v>
      </c>
      <c r="Q18" s="2">
        <f>1/$E18*$E$5*Q$8</f>
        <v>27.225378787878785</v>
      </c>
      <c r="R18" s="2">
        <f>1/$E18*$E$5*R$8</f>
        <v>28.409090909090907</v>
      </c>
      <c r="S18" s="2">
        <f>1/$E18*$E$5*S$8</f>
        <v>29.592803030303028</v>
      </c>
      <c r="T18" s="2">
        <f>1/$E18*$E$5*T$8</f>
        <v>30.776515151515149</v>
      </c>
      <c r="U18" s="2">
        <f>1/$E18*$E$5*U$8</f>
        <v>31.96022727272727</v>
      </c>
      <c r="V18" s="2">
        <f>1/$E18*$E$5*V$8</f>
        <v>33.143939393939391</v>
      </c>
      <c r="W18" s="2">
        <f>1/$E18*$E$5*W$8</f>
        <v>34.327651515151516</v>
      </c>
      <c r="X18" s="2">
        <f>1/$E18*$E$5*X$8</f>
        <v>35.511363636363633</v>
      </c>
      <c r="Y18" s="2">
        <f>1/$E18*$E$5*Y$8</f>
        <v>36.695075757575751</v>
      </c>
      <c r="Z18" s="7">
        <f>1/$E18*$E$5*Z$8</f>
        <v>37.878787878787875</v>
      </c>
    </row>
    <row r="19" spans="5:26">
      <c r="E19">
        <v>0.6</v>
      </c>
      <c r="F19" s="6">
        <f>1/$E19*$E$5*F$8</f>
        <v>13.020833333333332</v>
      </c>
      <c r="G19" s="2">
        <f>1/$E19*$E$5*G$8</f>
        <v>14.105902777777777</v>
      </c>
      <c r="H19" s="2">
        <f>1/$E19*$E$5*H$8</f>
        <v>15.190972222222221</v>
      </c>
      <c r="I19" s="2">
        <f>1/$E19*$E$5*I$8</f>
        <v>16.276041666666668</v>
      </c>
      <c r="J19" s="2">
        <f>1/$E19*$E$5*J$8</f>
        <v>17.361111111111111</v>
      </c>
      <c r="K19" s="2">
        <f>1/$E19*$E$5*K$8</f>
        <v>18.446180555555554</v>
      </c>
      <c r="L19" s="2">
        <f>1/$E19*$E$5*L$8</f>
        <v>19.53125</v>
      </c>
      <c r="M19" s="2">
        <f>1/$E19*$E$5*M$8</f>
        <v>20.616319444444443</v>
      </c>
      <c r="N19" s="2">
        <f>1/$E19*$E$5*N$8</f>
        <v>21.701388888888889</v>
      </c>
      <c r="O19" s="2">
        <f>1/$E19*$E$5*O$8</f>
        <v>22.786458333333332</v>
      </c>
      <c r="P19" s="2">
        <f>1/$E19*$E$5*P$8</f>
        <v>23.871527777777779</v>
      </c>
      <c r="Q19" s="2">
        <f>1/$E19*$E$5*Q$8</f>
        <v>24.956597222222221</v>
      </c>
      <c r="R19" s="2">
        <f>1/$E19*$E$5*R$8</f>
        <v>26.041666666666664</v>
      </c>
      <c r="S19" s="2">
        <f>1/$E19*$E$5*S$8</f>
        <v>27.126736111111111</v>
      </c>
      <c r="T19" s="2">
        <f>1/$E19*$E$5*T$8</f>
        <v>28.211805555555554</v>
      </c>
      <c r="U19" s="2">
        <f>1/$E19*$E$5*U$8</f>
        <v>29.296875</v>
      </c>
      <c r="V19" s="2">
        <f>1/$E19*$E$5*V$8</f>
        <v>30.381944444444443</v>
      </c>
      <c r="W19" s="2">
        <f>1/$E19*$E$5*W$8</f>
        <v>31.467013888888889</v>
      </c>
      <c r="X19" s="2">
        <f>1/$E19*$E$5*X$8</f>
        <v>32.552083333333336</v>
      </c>
      <c r="Y19" s="2">
        <f>1/$E19*$E$5*Y$8</f>
        <v>33.637152777777779</v>
      </c>
      <c r="Z19" s="7">
        <f>1/$E19*$E$5*Z$8</f>
        <v>34.722222222222221</v>
      </c>
    </row>
    <row r="20" spans="5:26">
      <c r="E20">
        <v>0.65</v>
      </c>
      <c r="F20" s="6">
        <f>1/$E20*$E$5*F$8</f>
        <v>12.019230769230766</v>
      </c>
      <c r="G20" s="2">
        <f>1/$E20*$E$5*G$8</f>
        <v>13.02083333333333</v>
      </c>
      <c r="H20" s="2">
        <f>1/$E20*$E$5*H$8</f>
        <v>14.022435897435894</v>
      </c>
      <c r="I20" s="2">
        <f>1/$E20*$E$5*I$8</f>
        <v>15.024038461538458</v>
      </c>
      <c r="J20" s="2">
        <f>1/$E20*$E$5*J$8</f>
        <v>16.025641025641022</v>
      </c>
      <c r="K20" s="2">
        <f>1/$E20*$E$5*K$8</f>
        <v>17.027243589743584</v>
      </c>
      <c r="L20" s="2">
        <f>1/$E20*$E$5*L$8</f>
        <v>18.02884615384615</v>
      </c>
      <c r="M20" s="2">
        <f>1/$E20*$E$5*M$8</f>
        <v>19.030448717948715</v>
      </c>
      <c r="N20" s="2">
        <f>1/$E20*$E$5*N$8</f>
        <v>20.032051282051277</v>
      </c>
      <c r="O20" s="2">
        <f>1/$E20*$E$5*O$8</f>
        <v>21.03365384615384</v>
      </c>
      <c r="P20" s="2">
        <f>1/$E20*$E$5*P$8</f>
        <v>22.035256410256405</v>
      </c>
      <c r="Q20" s="2">
        <f>1/$E20*$E$5*Q$8</f>
        <v>23.036858974358971</v>
      </c>
      <c r="R20" s="2">
        <f>1/$E20*$E$5*R$8</f>
        <v>24.038461538461533</v>
      </c>
      <c r="S20" s="2">
        <f>1/$E20*$E$5*S$8</f>
        <v>25.040064102564095</v>
      </c>
      <c r="T20" s="2">
        <f>1/$E20*$E$5*T$8</f>
        <v>26.041666666666661</v>
      </c>
      <c r="U20" s="2">
        <f>1/$E20*$E$5*U$8</f>
        <v>27.043269230769226</v>
      </c>
      <c r="V20" s="2">
        <f>1/$E20*$E$5*V$8</f>
        <v>28.044871794871788</v>
      </c>
      <c r="W20" s="2">
        <f>1/$E20*$E$5*W$8</f>
        <v>29.046474358974351</v>
      </c>
      <c r="X20" s="2">
        <f>1/$E20*$E$5*X$8</f>
        <v>30.048076923076916</v>
      </c>
      <c r="Y20" s="2">
        <f>1/$E20*$E$5*Y$8</f>
        <v>31.049679487179482</v>
      </c>
      <c r="Z20" s="7">
        <f>1/$E20*$E$5*Z$8</f>
        <v>32.051282051282044</v>
      </c>
    </row>
    <row r="21" spans="5:26">
      <c r="E21">
        <v>0.7</v>
      </c>
      <c r="F21" s="6">
        <f>1/$E21*$E$5*F$8</f>
        <v>11.160714285714285</v>
      </c>
      <c r="G21" s="2">
        <f>1/$E21*$E$5*G$8</f>
        <v>12.090773809523808</v>
      </c>
      <c r="H21" s="2">
        <f>1/$E21*$E$5*H$8</f>
        <v>13.020833333333332</v>
      </c>
      <c r="I21" s="2">
        <f>1/$E21*$E$5*I$8</f>
        <v>13.950892857142856</v>
      </c>
      <c r="J21" s="2">
        <f>1/$E21*$E$5*J$8</f>
        <v>14.88095238095238</v>
      </c>
      <c r="K21" s="2">
        <f>1/$E21*$E$5*K$8</f>
        <v>15.811011904761903</v>
      </c>
      <c r="L21" s="2">
        <f>1/$E21*$E$5*L$8</f>
        <v>16.741071428571427</v>
      </c>
      <c r="M21" s="2">
        <f>1/$E21*$E$5*M$8</f>
        <v>17.671130952380949</v>
      </c>
      <c r="N21" s="2">
        <f>1/$E21*$E$5*N$8</f>
        <v>18.601190476190474</v>
      </c>
      <c r="O21" s="2">
        <f>1/$E21*$E$5*O$8</f>
        <v>19.53125</v>
      </c>
      <c r="P21" s="2">
        <f>1/$E21*$E$5*P$8</f>
        <v>20.461309523809522</v>
      </c>
      <c r="Q21" s="2">
        <f>1/$E21*$E$5*Q$8</f>
        <v>21.391369047619044</v>
      </c>
      <c r="R21" s="2">
        <f>1/$E21*$E$5*R$8</f>
        <v>22.321428571428569</v>
      </c>
      <c r="S21" s="2">
        <f>1/$E21*$E$5*S$8</f>
        <v>23.251488095238095</v>
      </c>
      <c r="T21" s="2">
        <f>1/$E21*$E$5*T$8</f>
        <v>24.181547619047617</v>
      </c>
      <c r="U21" s="2">
        <f>1/$E21*$E$5*U$8</f>
        <v>25.111607142857139</v>
      </c>
      <c r="V21" s="2">
        <f>1/$E21*$E$5*V$8</f>
        <v>26.041666666666664</v>
      </c>
      <c r="W21" s="2">
        <f>1/$E21*$E$5*W$8</f>
        <v>26.97172619047619</v>
      </c>
      <c r="X21" s="2">
        <f>1/$E21*$E$5*X$8</f>
        <v>27.901785714285712</v>
      </c>
      <c r="Y21" s="2">
        <f>1/$E21*$E$5*Y$8</f>
        <v>28.831845238095234</v>
      </c>
      <c r="Z21" s="7">
        <f>1/$E21*$E$5*Z$8</f>
        <v>29.761904761904759</v>
      </c>
    </row>
    <row r="22" spans="5:26">
      <c r="E22">
        <v>0.75</v>
      </c>
      <c r="F22" s="6">
        <f>1/$E22*$E$5*F$8</f>
        <v>10.416666666666666</v>
      </c>
      <c r="G22" s="2">
        <f>1/$E22*$E$5*G$8</f>
        <v>11.284722222222221</v>
      </c>
      <c r="H22" s="2">
        <f>1/$E22*$E$5*H$8</f>
        <v>12.152777777777777</v>
      </c>
      <c r="I22" s="2">
        <f>1/$E22*$E$5*I$8</f>
        <v>13.020833333333332</v>
      </c>
      <c r="J22" s="2">
        <f>1/$E22*$E$5*J$8</f>
        <v>13.888888888888888</v>
      </c>
      <c r="K22" s="2">
        <f>1/$E22*$E$5*K$8</f>
        <v>14.756944444444443</v>
      </c>
      <c r="L22" s="2">
        <f>1/$E22*$E$5*L$8</f>
        <v>15.624999999999998</v>
      </c>
      <c r="M22" s="2">
        <f>1/$E22*$E$5*M$8</f>
        <v>16.493055555555554</v>
      </c>
      <c r="N22" s="2">
        <f>1/$E22*$E$5*N$8</f>
        <v>17.361111111111111</v>
      </c>
      <c r="O22" s="2">
        <f>1/$E22*$E$5*O$8</f>
        <v>18.229166666666664</v>
      </c>
      <c r="P22" s="2">
        <f>1/$E22*$E$5*P$8</f>
        <v>19.097222222222221</v>
      </c>
      <c r="Q22" s="2">
        <f>1/$E22*$E$5*Q$8</f>
        <v>19.965277777777775</v>
      </c>
      <c r="R22" s="2">
        <f>1/$E22*$E$5*R$8</f>
        <v>20.833333333333332</v>
      </c>
      <c r="S22" s="2">
        <f>1/$E22*$E$5*S$8</f>
        <v>21.701388888888886</v>
      </c>
      <c r="T22" s="2">
        <f>1/$E22*$E$5*T$8</f>
        <v>22.569444444444443</v>
      </c>
      <c r="U22" s="2">
        <f>1/$E22*$E$5*U$8</f>
        <v>23.437499999999996</v>
      </c>
      <c r="V22" s="2">
        <f>1/$E22*$E$5*V$8</f>
        <v>24.305555555555554</v>
      </c>
      <c r="W22" s="2">
        <f>1/$E22*$E$5*W$8</f>
        <v>25.173611111111107</v>
      </c>
      <c r="X22" s="2">
        <f>1/$E22*$E$5*X$8</f>
        <v>26.041666666666664</v>
      </c>
      <c r="Y22" s="2">
        <f>1/$E22*$E$5*Y$8</f>
        <v>26.909722222222218</v>
      </c>
      <c r="Z22" s="7">
        <f>1/$E22*$E$5*Z$8</f>
        <v>27.777777777777775</v>
      </c>
    </row>
    <row r="23" spans="5:26">
      <c r="E23">
        <v>0.8</v>
      </c>
      <c r="F23" s="6">
        <f>1/$E23*$E$5*F$8</f>
        <v>9.765625</v>
      </c>
      <c r="G23" s="2">
        <f>1/$E23*$E$5*G$8</f>
        <v>10.579427083333332</v>
      </c>
      <c r="H23" s="2">
        <f>1/$E23*$E$5*H$8</f>
        <v>11.393229166666666</v>
      </c>
      <c r="I23" s="2">
        <f>1/$E23*$E$5*I$8</f>
        <v>12.207031249999998</v>
      </c>
      <c r="J23" s="2">
        <f>1/$E23*$E$5*J$8</f>
        <v>13.020833333333332</v>
      </c>
      <c r="K23" s="2">
        <f>1/$E23*$E$5*K$8</f>
        <v>13.834635416666666</v>
      </c>
      <c r="L23" s="2">
        <f>1/$E23*$E$5*L$8</f>
        <v>14.648437499999998</v>
      </c>
      <c r="M23" s="2">
        <f>1/$E23*$E$5*M$8</f>
        <v>15.462239583333332</v>
      </c>
      <c r="N23" s="2">
        <f>1/$E23*$E$5*N$8</f>
        <v>16.276041666666664</v>
      </c>
      <c r="O23" s="2">
        <f>1/$E23*$E$5*O$8</f>
        <v>17.08984375</v>
      </c>
      <c r="P23" s="2">
        <f>1/$E23*$E$5*P$8</f>
        <v>17.903645833333332</v>
      </c>
      <c r="Q23" s="2">
        <f>1/$E23*$E$5*Q$8</f>
        <v>18.717447916666664</v>
      </c>
      <c r="R23" s="2">
        <f>1/$E23*$E$5*R$8</f>
        <v>19.53125</v>
      </c>
      <c r="S23" s="2">
        <f>1/$E23*$E$5*S$8</f>
        <v>20.345052083333332</v>
      </c>
      <c r="T23" s="2">
        <f>1/$E23*$E$5*T$8</f>
        <v>21.158854166666664</v>
      </c>
      <c r="U23" s="2">
        <f>1/$E23*$E$5*U$8</f>
        <v>21.972656249999996</v>
      </c>
      <c r="V23" s="2">
        <f>1/$E23*$E$5*V$8</f>
        <v>22.786458333333332</v>
      </c>
      <c r="W23" s="2">
        <f>1/$E23*$E$5*W$8</f>
        <v>23.600260416666664</v>
      </c>
      <c r="X23" s="2">
        <f>1/$E23*$E$5*X$8</f>
        <v>24.414062499999996</v>
      </c>
      <c r="Y23" s="2">
        <f>1/$E23*$E$5*Y$8</f>
        <v>25.227864583333332</v>
      </c>
      <c r="Z23" s="7">
        <f>1/$E23*$E$5*Z$8</f>
        <v>26.041666666666664</v>
      </c>
    </row>
    <row r="24" spans="5:26">
      <c r="E24">
        <v>0.85</v>
      </c>
      <c r="F24" s="6">
        <f>1/$E24*$E$5*F$8</f>
        <v>9.1911764705882355</v>
      </c>
      <c r="G24" s="2">
        <f>1/$E24*$E$5*G$8</f>
        <v>9.9571078431372548</v>
      </c>
      <c r="H24" s="2">
        <f>1/$E24*$E$5*H$8</f>
        <v>10.723039215686274</v>
      </c>
      <c r="I24" s="2">
        <f>1/$E24*$E$5*I$8</f>
        <v>11.488970588235293</v>
      </c>
      <c r="J24" s="2">
        <f>1/$E24*$E$5*J$8</f>
        <v>12.254901960784313</v>
      </c>
      <c r="K24" s="2">
        <f>1/$E24*$E$5*K$8</f>
        <v>13.020833333333332</v>
      </c>
      <c r="L24" s="2">
        <f>1/$E24*$E$5*L$8</f>
        <v>13.786764705882351</v>
      </c>
      <c r="M24" s="2">
        <f>1/$E24*$E$5*M$8</f>
        <v>14.552696078431371</v>
      </c>
      <c r="N24" s="2">
        <f>1/$E24*$E$5*N$8</f>
        <v>15.31862745098039</v>
      </c>
      <c r="O24" s="2">
        <f>1/$E24*$E$5*O$8</f>
        <v>16.084558823529409</v>
      </c>
      <c r="P24" s="2">
        <f>1/$E24*$E$5*P$8</f>
        <v>16.850490196078429</v>
      </c>
      <c r="Q24" s="2">
        <f>1/$E24*$E$5*Q$8</f>
        <v>17.616421568627448</v>
      </c>
      <c r="R24" s="2">
        <f>1/$E24*$E$5*R$8</f>
        <v>18.382352941176471</v>
      </c>
      <c r="S24" s="2">
        <f>1/$E24*$E$5*S$8</f>
        <v>19.14828431372549</v>
      </c>
      <c r="T24" s="2">
        <f>1/$E24*$E$5*T$8</f>
        <v>19.91421568627451</v>
      </c>
      <c r="U24" s="2">
        <f>1/$E24*$E$5*U$8</f>
        <v>20.680147058823529</v>
      </c>
      <c r="V24" s="2">
        <f>1/$E24*$E$5*V$8</f>
        <v>21.446078431372548</v>
      </c>
      <c r="W24" s="2">
        <f>1/$E24*$E$5*W$8</f>
        <v>22.212009803921568</v>
      </c>
      <c r="X24" s="2">
        <f>1/$E24*$E$5*X$8</f>
        <v>22.977941176470587</v>
      </c>
      <c r="Y24" s="2">
        <f>1/$E24*$E$5*Y$8</f>
        <v>23.743872549019606</v>
      </c>
      <c r="Z24" s="7">
        <f>1/$E24*$E$5*Z$8</f>
        <v>24.509803921568626</v>
      </c>
    </row>
    <row r="25" spans="5:26">
      <c r="E25">
        <v>0.9</v>
      </c>
      <c r="F25" s="6">
        <f>1/$E25*$E$5*F$8</f>
        <v>8.6805555555555554</v>
      </c>
      <c r="G25" s="2">
        <f>1/$E25*$E$5*G$8</f>
        <v>9.4039351851851851</v>
      </c>
      <c r="H25" s="2">
        <f>1/$E25*$E$5*H$8</f>
        <v>10.127314814814815</v>
      </c>
      <c r="I25" s="2">
        <f>1/$E25*$E$5*I$8</f>
        <v>10.850694444444445</v>
      </c>
      <c r="J25" s="2">
        <f>1/$E25*$E$5*J$8</f>
        <v>11.574074074074074</v>
      </c>
      <c r="K25" s="2">
        <f>1/$E25*$E$5*K$8</f>
        <v>12.297453703703704</v>
      </c>
      <c r="L25" s="2">
        <f>1/$E25*$E$5*L$8</f>
        <v>13.020833333333334</v>
      </c>
      <c r="M25" s="2">
        <f>1/$E25*$E$5*M$8</f>
        <v>13.744212962962964</v>
      </c>
      <c r="N25" s="2">
        <f>1/$E25*$E$5*N$8</f>
        <v>14.467592592592593</v>
      </c>
      <c r="O25" s="2">
        <f>1/$E25*$E$5*O$8</f>
        <v>15.190972222222223</v>
      </c>
      <c r="P25" s="2">
        <f>1/$E25*$E$5*P$8</f>
        <v>15.914351851851853</v>
      </c>
      <c r="Q25" s="2">
        <f>1/$E25*$E$5*Q$8</f>
        <v>16.637731481481481</v>
      </c>
      <c r="R25" s="2">
        <f>1/$E25*$E$5*R$8</f>
        <v>17.361111111111111</v>
      </c>
      <c r="S25" s="2">
        <f>1/$E25*$E$5*S$8</f>
        <v>18.08449074074074</v>
      </c>
      <c r="T25" s="2">
        <f>1/$E25*$E$5*T$8</f>
        <v>18.80787037037037</v>
      </c>
      <c r="U25" s="2">
        <f>1/$E25*$E$5*U$8</f>
        <v>19.53125</v>
      </c>
      <c r="V25" s="2">
        <f>1/$E25*$E$5*V$8</f>
        <v>20.25462962962963</v>
      </c>
      <c r="W25" s="2">
        <f>1/$E25*$E$5*W$8</f>
        <v>20.97800925925926</v>
      </c>
      <c r="X25" s="2">
        <f>1/$E25*$E$5*X$8</f>
        <v>21.701388888888889</v>
      </c>
      <c r="Y25" s="2">
        <f>1/$E25*$E$5*Y$8</f>
        <v>22.424768518518519</v>
      </c>
      <c r="Z25" s="7">
        <f>1/$E25*$E$5*Z$8</f>
        <v>23.148148148148149</v>
      </c>
    </row>
    <row r="26" spans="5:26">
      <c r="E26">
        <v>0.95</v>
      </c>
      <c r="F26" s="6">
        <f>1/$E26*$E$5*F$8</f>
        <v>8.223684210526315</v>
      </c>
      <c r="G26" s="2">
        <f>1/$E26*$E$5*G$8</f>
        <v>8.9089912280701746</v>
      </c>
      <c r="H26" s="2">
        <f>1/$E26*$E$5*H$8</f>
        <v>9.5942982456140342</v>
      </c>
      <c r="I26" s="2">
        <f>1/$E26*$E$5*I$8</f>
        <v>10.279605263157894</v>
      </c>
      <c r="J26" s="2">
        <f>1/$E26*$E$5*J$8</f>
        <v>10.964912280701753</v>
      </c>
      <c r="K26" s="2">
        <f>1/$E26*$E$5*K$8</f>
        <v>11.650219298245613</v>
      </c>
      <c r="L26" s="2">
        <f>1/$E26*$E$5*L$8</f>
        <v>12.335526315789473</v>
      </c>
      <c r="M26" s="2">
        <f>1/$E26*$E$5*M$8</f>
        <v>13.020833333333332</v>
      </c>
      <c r="N26" s="2">
        <f>1/$E26*$E$5*N$8</f>
        <v>13.706140350877192</v>
      </c>
      <c r="O26" s="2">
        <f>1/$E26*$E$5*O$8</f>
        <v>14.391447368421051</v>
      </c>
      <c r="P26" s="2">
        <f>1/$E26*$E$5*P$8</f>
        <v>15.076754385964911</v>
      </c>
      <c r="Q26" s="2">
        <f>1/$E26*$E$5*Q$8</f>
        <v>15.76206140350877</v>
      </c>
      <c r="R26" s="2">
        <f>1/$E26*$E$5*R$8</f>
        <v>16.44736842105263</v>
      </c>
      <c r="S26" s="2">
        <f>1/$E26*$E$5*S$8</f>
        <v>17.13267543859649</v>
      </c>
      <c r="T26" s="2">
        <f>1/$E26*$E$5*T$8</f>
        <v>17.817982456140349</v>
      </c>
      <c r="U26" s="2">
        <f>1/$E26*$E$5*U$8</f>
        <v>18.503289473684209</v>
      </c>
      <c r="V26" s="2">
        <f>1/$E26*$E$5*V$8</f>
        <v>19.188596491228068</v>
      </c>
      <c r="W26" s="2">
        <f>1/$E26*$E$5*W$8</f>
        <v>19.873903508771928</v>
      </c>
      <c r="X26" s="2">
        <f>1/$E26*$E$5*X$8</f>
        <v>20.559210526315788</v>
      </c>
      <c r="Y26" s="2">
        <f>1/$E26*$E$5*Y$8</f>
        <v>21.244517543859647</v>
      </c>
      <c r="Z26" s="7">
        <f>1/$E26*$E$5*Z$8</f>
        <v>21.929824561403507</v>
      </c>
    </row>
    <row r="27" spans="5:26" ht="17" thickBot="1">
      <c r="E27">
        <v>1</v>
      </c>
      <c r="F27" s="8">
        <f>1/$E27*$E$5*F$8</f>
        <v>7.8125</v>
      </c>
      <c r="G27" s="9">
        <f>1/$E27*$E$5*G$8</f>
        <v>8.4635416666666661</v>
      </c>
      <c r="H27" s="9">
        <f>1/$E27*$E$5*H$8</f>
        <v>9.1145833333333321</v>
      </c>
      <c r="I27" s="9">
        <f>1/$E27*$E$5*I$8</f>
        <v>9.765625</v>
      </c>
      <c r="J27" s="9">
        <f>1/$E27*$E$5*J$8</f>
        <v>10.416666666666666</v>
      </c>
      <c r="K27" s="9">
        <f>1/$E27*$E$5*K$8</f>
        <v>11.067708333333332</v>
      </c>
      <c r="L27" s="9">
        <f>1/$E27*$E$5*L$8</f>
        <v>11.71875</v>
      </c>
      <c r="M27" s="9">
        <f>1/$E27*$E$5*M$8</f>
        <v>12.369791666666666</v>
      </c>
      <c r="N27" s="9">
        <f>1/$E27*$E$5*N$8</f>
        <v>13.020833333333332</v>
      </c>
      <c r="O27" s="9">
        <f>1/$E27*$E$5*O$8</f>
        <v>13.671875</v>
      </c>
      <c r="P27" s="9">
        <f>1/$E27*$E$5*P$8</f>
        <v>14.322916666666666</v>
      </c>
      <c r="Q27" s="9">
        <f>1/$E27*$E$5*Q$8</f>
        <v>14.973958333333332</v>
      </c>
      <c r="R27" s="9">
        <f>1/$E27*$E$5*R$8</f>
        <v>15.625</v>
      </c>
      <c r="S27" s="9">
        <f>1/$E27*$E$5*S$8</f>
        <v>16.276041666666664</v>
      </c>
      <c r="T27" s="9">
        <f>1/$E27*$E$5*T$8</f>
        <v>16.927083333333332</v>
      </c>
      <c r="U27" s="9">
        <f>1/$E27*$E$5*U$8</f>
        <v>17.578125</v>
      </c>
      <c r="V27" s="9">
        <f>1/$E27*$E$5*V$8</f>
        <v>18.229166666666664</v>
      </c>
      <c r="W27" s="9">
        <f>1/$E27*$E$5*W$8</f>
        <v>18.880208333333332</v>
      </c>
      <c r="X27" s="9">
        <f>1/$E27*$E$5*X$8</f>
        <v>19.53125</v>
      </c>
      <c r="Y27" s="9">
        <f>1/$E27*$E$5*Y$8</f>
        <v>20.182291666666664</v>
      </c>
      <c r="Z27" s="10">
        <f>1/$E27*$E$5*Z$8</f>
        <v>20.833333333333332</v>
      </c>
    </row>
  </sheetData>
  <conditionalFormatting sqref="F9:Z27">
    <cfRule type="cellIs" dxfId="0" priority="1" operator="greaterThan">
      <formula>$E$6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6EC20C-2A0F-3249-BCEB-DA85C08391F2}">
  <dimension ref="C3:J115"/>
  <sheetViews>
    <sheetView topLeftCell="D1" zoomScale="150" zoomScaleNormal="150" workbookViewId="0">
      <selection activeCell="D6" sqref="D6:M58"/>
    </sheetView>
  </sheetViews>
  <sheetFormatPr baseColWidth="10" defaultRowHeight="16"/>
  <cols>
    <col min="4" max="4" width="16" style="14" customWidth="1"/>
    <col min="5" max="6" width="10.83203125" style="1"/>
    <col min="7" max="7" width="13.6640625" customWidth="1"/>
    <col min="8" max="8" width="13.6640625" bestFit="1" customWidth="1"/>
    <col min="10" max="10" width="11.6640625" bestFit="1" customWidth="1"/>
  </cols>
  <sheetData>
    <row r="3" spans="3:10" ht="19">
      <c r="D3" s="17"/>
      <c r="E3" s="19"/>
      <c r="F3" s="19"/>
      <c r="G3" s="15"/>
    </row>
    <row r="6" spans="3:10">
      <c r="H6" t="s">
        <v>60</v>
      </c>
    </row>
    <row r="7" spans="3:10" ht="20" thickBot="1">
      <c r="C7" s="16"/>
      <c r="D7" s="17"/>
      <c r="E7" s="18" t="s">
        <v>57</v>
      </c>
      <c r="F7" s="18" t="s">
        <v>58</v>
      </c>
      <c r="G7" s="18" t="s">
        <v>59</v>
      </c>
      <c r="H7" s="18" t="s">
        <v>57</v>
      </c>
      <c r="I7" s="18" t="s">
        <v>58</v>
      </c>
      <c r="J7" s="20" t="s">
        <v>61</v>
      </c>
    </row>
    <row r="8" spans="3:10" ht="19">
      <c r="C8" s="16"/>
      <c r="D8" s="17" t="s">
        <v>53</v>
      </c>
      <c r="E8" s="24">
        <v>440.09999999999997</v>
      </c>
      <c r="F8" s="25">
        <v>503.2</v>
      </c>
      <c r="G8" s="26">
        <v>13.67</v>
      </c>
      <c r="H8" s="27">
        <f>E8/G8</f>
        <v>32.194586686174098</v>
      </c>
      <c r="I8" s="27">
        <f>F8/G8</f>
        <v>36.810534016093634</v>
      </c>
      <c r="J8" s="28">
        <f>(1/0.337)*E8/G8</f>
        <v>95.532898178558156</v>
      </c>
    </row>
    <row r="9" spans="3:10" ht="19">
      <c r="C9" s="16"/>
      <c r="D9" s="17" t="s">
        <v>18</v>
      </c>
      <c r="E9" s="29">
        <v>347.1</v>
      </c>
      <c r="F9" s="21">
        <v>381.3</v>
      </c>
      <c r="G9" s="22">
        <v>11.88</v>
      </c>
      <c r="H9" s="23">
        <f>E9/G9</f>
        <v>29.217171717171716</v>
      </c>
      <c r="I9" s="23">
        <f t="shared" ref="I9:I58" si="0">F9/G9</f>
        <v>32.095959595959592</v>
      </c>
      <c r="J9" s="30">
        <f t="shared" ref="J9:J58" si="1">(1/0.337)*E9/G9</f>
        <v>86.697838923358205</v>
      </c>
    </row>
    <row r="10" spans="3:10" ht="19">
      <c r="C10" s="16"/>
      <c r="D10" s="17" t="s">
        <v>34</v>
      </c>
      <c r="E10" s="29">
        <v>383.70000000000005</v>
      </c>
      <c r="F10" s="21">
        <v>395.3</v>
      </c>
      <c r="G10" s="22">
        <v>13.32</v>
      </c>
      <c r="H10" s="23">
        <f>E10/G10</f>
        <v>28.806306306306308</v>
      </c>
      <c r="I10" s="23">
        <f t="shared" si="0"/>
        <v>29.677177177177178</v>
      </c>
      <c r="J10" s="30">
        <f t="shared" si="1"/>
        <v>85.47865372791189</v>
      </c>
    </row>
    <row r="11" spans="3:10" ht="19">
      <c r="C11" s="16"/>
      <c r="D11" s="17" t="s">
        <v>50</v>
      </c>
      <c r="E11" s="29">
        <v>331</v>
      </c>
      <c r="F11" s="21">
        <v>365.6</v>
      </c>
      <c r="G11" s="22">
        <v>12.63</v>
      </c>
      <c r="H11" s="23">
        <f>E11/G11</f>
        <v>26.207442596991289</v>
      </c>
      <c r="I11" s="23">
        <f t="shared" si="0"/>
        <v>28.946951702296122</v>
      </c>
      <c r="J11" s="30">
        <f t="shared" si="1"/>
        <v>77.76689197920264</v>
      </c>
    </row>
    <row r="12" spans="3:10" ht="19">
      <c r="C12" s="16"/>
      <c r="D12" s="17" t="s">
        <v>32</v>
      </c>
      <c r="E12" s="29">
        <v>325.59999999999997</v>
      </c>
      <c r="F12" s="21">
        <v>365.7</v>
      </c>
      <c r="G12" s="22">
        <v>12.9</v>
      </c>
      <c r="H12" s="23">
        <f>E12/G12</f>
        <v>25.240310077519375</v>
      </c>
      <c r="I12" s="23">
        <f t="shared" si="0"/>
        <v>28.348837209302324</v>
      </c>
      <c r="J12" s="30">
        <f t="shared" si="1"/>
        <v>74.897062544567873</v>
      </c>
    </row>
    <row r="13" spans="3:10" ht="19">
      <c r="C13" s="16"/>
      <c r="D13" s="17" t="s">
        <v>43</v>
      </c>
      <c r="E13" s="29">
        <v>398.09999999999997</v>
      </c>
      <c r="F13" s="21">
        <v>445.8</v>
      </c>
      <c r="G13" s="22">
        <v>15.88</v>
      </c>
      <c r="H13" s="23">
        <f>E13/G13</f>
        <v>25.069269521410575</v>
      </c>
      <c r="I13" s="23">
        <f t="shared" si="0"/>
        <v>28.073047858942065</v>
      </c>
      <c r="J13" s="30">
        <f t="shared" si="1"/>
        <v>74.389523802405279</v>
      </c>
    </row>
    <row r="14" spans="3:10" ht="19">
      <c r="C14" s="16"/>
      <c r="D14" s="17" t="s">
        <v>33</v>
      </c>
      <c r="E14" s="29">
        <v>301.5</v>
      </c>
      <c r="F14" s="21">
        <v>343.29999999999995</v>
      </c>
      <c r="G14" s="22">
        <v>13.18</v>
      </c>
      <c r="H14" s="23">
        <f>E14/G14</f>
        <v>22.87556904400607</v>
      </c>
      <c r="I14" s="23">
        <f t="shared" si="0"/>
        <v>26.047040971168435</v>
      </c>
      <c r="J14" s="30">
        <f t="shared" si="1"/>
        <v>67.880026836813258</v>
      </c>
    </row>
    <row r="15" spans="3:10" ht="19">
      <c r="C15" s="16"/>
      <c r="D15" s="17" t="s">
        <v>56</v>
      </c>
      <c r="E15" s="29">
        <v>314.10000000000002</v>
      </c>
      <c r="F15" s="21">
        <v>359.3</v>
      </c>
      <c r="G15" s="22">
        <v>13.89</v>
      </c>
      <c r="H15" s="23">
        <f>E15/G15</f>
        <v>22.613390928725703</v>
      </c>
      <c r="I15" s="23">
        <f t="shared" si="0"/>
        <v>25.867530597552197</v>
      </c>
      <c r="J15" s="30">
        <f t="shared" si="1"/>
        <v>67.102050233607414</v>
      </c>
    </row>
    <row r="16" spans="3:10" ht="19">
      <c r="C16" s="16"/>
      <c r="D16" s="17" t="s">
        <v>40</v>
      </c>
      <c r="E16" s="29">
        <v>293.60000000000002</v>
      </c>
      <c r="F16" s="21">
        <v>346.4</v>
      </c>
      <c r="G16" s="22">
        <v>13.07</v>
      </c>
      <c r="H16" s="23">
        <f>E16/G16</f>
        <v>22.463657230298395</v>
      </c>
      <c r="I16" s="23">
        <f t="shared" si="0"/>
        <v>26.503442999234888</v>
      </c>
      <c r="J16" s="30">
        <f t="shared" si="1"/>
        <v>66.657736588422537</v>
      </c>
    </row>
    <row r="17" spans="3:10" ht="19">
      <c r="C17" s="16"/>
      <c r="D17" s="17" t="s">
        <v>31</v>
      </c>
      <c r="E17" s="29">
        <v>290.89999999999998</v>
      </c>
      <c r="F17" s="21">
        <v>342.4</v>
      </c>
      <c r="G17" s="22">
        <v>12.97</v>
      </c>
      <c r="H17" s="23">
        <f>E17/G17</f>
        <v>22.428681572860445</v>
      </c>
      <c r="I17" s="23">
        <f t="shared" si="0"/>
        <v>26.399383191981492</v>
      </c>
      <c r="J17" s="30">
        <f t="shared" si="1"/>
        <v>66.553951254778752</v>
      </c>
    </row>
    <row r="18" spans="3:10" ht="19">
      <c r="C18" s="16"/>
      <c r="D18" s="17" t="s">
        <v>8</v>
      </c>
      <c r="E18" s="29">
        <v>349.90000000000003</v>
      </c>
      <c r="F18" s="21">
        <v>364.1</v>
      </c>
      <c r="G18" s="22">
        <v>15.76</v>
      </c>
      <c r="H18" s="23">
        <f>E18/G18</f>
        <v>22.201776649746197</v>
      </c>
      <c r="I18" s="23">
        <f t="shared" si="0"/>
        <v>23.102791878172592</v>
      </c>
      <c r="J18" s="30">
        <f t="shared" si="1"/>
        <v>65.88064287758516</v>
      </c>
    </row>
    <row r="19" spans="3:10" ht="19">
      <c r="C19" s="16"/>
      <c r="D19" s="17" t="s">
        <v>9</v>
      </c>
      <c r="E19" s="29">
        <v>283.3</v>
      </c>
      <c r="F19" s="21">
        <v>338.6</v>
      </c>
      <c r="G19" s="22">
        <v>13.15</v>
      </c>
      <c r="H19" s="23">
        <f>E19/G19</f>
        <v>21.543726235741445</v>
      </c>
      <c r="I19" s="23">
        <f t="shared" si="0"/>
        <v>25.749049429657795</v>
      </c>
      <c r="J19" s="30">
        <f t="shared" si="1"/>
        <v>63.927971025939001</v>
      </c>
    </row>
    <row r="20" spans="3:10" ht="19">
      <c r="C20" s="16"/>
      <c r="D20" s="17" t="s">
        <v>42</v>
      </c>
      <c r="E20" s="29">
        <v>277.39999999999998</v>
      </c>
      <c r="F20" s="21">
        <v>328.7</v>
      </c>
      <c r="G20" s="22">
        <v>12.94</v>
      </c>
      <c r="H20" s="23">
        <f>E20/G20</f>
        <v>21.437403400309119</v>
      </c>
      <c r="I20" s="23">
        <f t="shared" si="0"/>
        <v>25.401854714064914</v>
      </c>
      <c r="J20" s="30">
        <f t="shared" si="1"/>
        <v>63.612472997949901</v>
      </c>
    </row>
    <row r="21" spans="3:10" ht="19">
      <c r="C21" s="16"/>
      <c r="D21" s="17" t="s">
        <v>24</v>
      </c>
      <c r="E21" s="29">
        <v>279.89999999999998</v>
      </c>
      <c r="F21" s="21">
        <v>334.2</v>
      </c>
      <c r="G21" s="22">
        <v>13.15</v>
      </c>
      <c r="H21" s="23">
        <f>E21/G21</f>
        <v>21.285171102661593</v>
      </c>
      <c r="I21" s="23">
        <f t="shared" si="0"/>
        <v>25.414448669201519</v>
      </c>
      <c r="J21" s="30">
        <f t="shared" si="1"/>
        <v>63.160745111755467</v>
      </c>
    </row>
    <row r="22" spans="3:10" ht="19">
      <c r="C22" s="16"/>
      <c r="D22" s="17" t="s">
        <v>47</v>
      </c>
      <c r="E22" s="29">
        <v>304</v>
      </c>
      <c r="F22" s="21">
        <v>342.3</v>
      </c>
      <c r="G22" s="22">
        <v>14.34</v>
      </c>
      <c r="H22" s="23">
        <f>E22/G22</f>
        <v>21.199442119944212</v>
      </c>
      <c r="I22" s="23">
        <f t="shared" si="0"/>
        <v>23.87029288702929</v>
      </c>
      <c r="J22" s="30">
        <f t="shared" si="1"/>
        <v>62.906356439003595</v>
      </c>
    </row>
    <row r="23" spans="3:10" ht="19">
      <c r="C23" s="16"/>
      <c r="D23" s="17" t="s">
        <v>37</v>
      </c>
      <c r="E23" s="29">
        <v>308.89999999999998</v>
      </c>
      <c r="F23" s="21">
        <v>354.4</v>
      </c>
      <c r="G23" s="22">
        <v>14.59</v>
      </c>
      <c r="H23" s="23">
        <f>E23/G23</f>
        <v>21.172035640849895</v>
      </c>
      <c r="I23" s="23">
        <f t="shared" si="0"/>
        <v>24.29061000685401</v>
      </c>
      <c r="J23" s="30">
        <f t="shared" si="1"/>
        <v>62.825031575222241</v>
      </c>
    </row>
    <row r="24" spans="3:10" ht="19">
      <c r="C24" s="16"/>
      <c r="D24" s="17" t="s">
        <v>15</v>
      </c>
      <c r="E24" s="29">
        <v>313.60000000000002</v>
      </c>
      <c r="F24" s="21">
        <v>366</v>
      </c>
      <c r="G24" s="22">
        <v>14.98</v>
      </c>
      <c r="H24" s="23">
        <f>E24/G24</f>
        <v>20.934579439252339</v>
      </c>
      <c r="I24" s="23">
        <f t="shared" si="0"/>
        <v>24.432576769025367</v>
      </c>
      <c r="J24" s="30">
        <f t="shared" si="1"/>
        <v>62.120413766327403</v>
      </c>
    </row>
    <row r="25" spans="3:10" ht="19">
      <c r="C25" s="16"/>
      <c r="D25" s="17" t="s">
        <v>23</v>
      </c>
      <c r="E25" s="29">
        <v>293.29999999999995</v>
      </c>
      <c r="F25" s="21">
        <v>341.1</v>
      </c>
      <c r="G25" s="22">
        <v>14.08</v>
      </c>
      <c r="H25" s="23">
        <f>E25/G25</f>
        <v>20.830965909090907</v>
      </c>
      <c r="I25" s="23">
        <f t="shared" si="0"/>
        <v>24.225852272727273</v>
      </c>
      <c r="J25" s="30">
        <f t="shared" si="1"/>
        <v>61.812955219854317</v>
      </c>
    </row>
    <row r="26" spans="3:10" ht="19">
      <c r="C26" s="16"/>
      <c r="D26" s="17" t="s">
        <v>11</v>
      </c>
      <c r="E26" s="29">
        <v>326.2</v>
      </c>
      <c r="F26" s="21">
        <v>360.59999999999997</v>
      </c>
      <c r="G26" s="22">
        <v>15.7</v>
      </c>
      <c r="H26" s="23">
        <f>E26/G26</f>
        <v>20.777070063694268</v>
      </c>
      <c r="I26" s="23">
        <f t="shared" si="0"/>
        <v>22.968152866242036</v>
      </c>
      <c r="J26" s="30">
        <f t="shared" si="1"/>
        <v>61.653026895235215</v>
      </c>
    </row>
    <row r="27" spans="3:10" ht="19">
      <c r="C27" s="16"/>
      <c r="D27" s="17" t="s">
        <v>48</v>
      </c>
      <c r="E27" s="29">
        <v>285.8</v>
      </c>
      <c r="F27" s="21">
        <v>344</v>
      </c>
      <c r="G27" s="22">
        <v>13.88</v>
      </c>
      <c r="H27" s="23">
        <f>E27/G27</f>
        <v>20.59077809798271</v>
      </c>
      <c r="I27" s="23">
        <f t="shared" si="0"/>
        <v>24.78386167146974</v>
      </c>
      <c r="J27" s="30">
        <f t="shared" si="1"/>
        <v>61.10023174475581</v>
      </c>
    </row>
    <row r="28" spans="3:10" ht="19">
      <c r="C28" s="16"/>
      <c r="D28" s="17" t="s">
        <v>39</v>
      </c>
      <c r="E28" s="29">
        <v>289.40000000000003</v>
      </c>
      <c r="F28" s="21">
        <v>351.2</v>
      </c>
      <c r="G28" s="22">
        <v>14.26</v>
      </c>
      <c r="H28" s="23">
        <f>E28/G28</f>
        <v>20.294530154277702</v>
      </c>
      <c r="I28" s="23">
        <f t="shared" si="0"/>
        <v>24.628330995792425</v>
      </c>
      <c r="J28" s="30">
        <f t="shared" si="1"/>
        <v>60.221157727827006</v>
      </c>
    </row>
    <row r="29" spans="3:10" ht="19">
      <c r="C29" s="16"/>
      <c r="D29" s="17" t="s">
        <v>21</v>
      </c>
      <c r="E29" s="29">
        <v>286.5</v>
      </c>
      <c r="F29" s="21">
        <v>355.79999999999995</v>
      </c>
      <c r="G29" s="22">
        <v>14.23</v>
      </c>
      <c r="H29" s="23">
        <f>E29/G29</f>
        <v>20.133520730850314</v>
      </c>
      <c r="I29" s="23">
        <f t="shared" si="0"/>
        <v>25.003513703443424</v>
      </c>
      <c r="J29" s="30">
        <f t="shared" si="1"/>
        <v>59.743384958012804</v>
      </c>
    </row>
    <row r="30" spans="3:10" ht="19">
      <c r="C30" s="16"/>
      <c r="D30" s="17" t="s">
        <v>22</v>
      </c>
      <c r="E30" s="29">
        <v>291.2</v>
      </c>
      <c r="F30" s="21">
        <v>344.20000000000005</v>
      </c>
      <c r="G30" s="22">
        <v>14.68</v>
      </c>
      <c r="H30" s="23">
        <f>E30/G30</f>
        <v>19.836512261580381</v>
      </c>
      <c r="I30" s="23">
        <f t="shared" si="0"/>
        <v>23.446866485013629</v>
      </c>
      <c r="J30" s="30">
        <f t="shared" si="1"/>
        <v>58.862054188665823</v>
      </c>
    </row>
    <row r="31" spans="3:10" ht="19">
      <c r="C31" s="16"/>
      <c r="D31" s="17" t="s">
        <v>29</v>
      </c>
      <c r="E31" s="29">
        <v>314.7</v>
      </c>
      <c r="F31" s="21">
        <v>365</v>
      </c>
      <c r="G31" s="22">
        <v>15.87</v>
      </c>
      <c r="H31" s="23">
        <f>E31/G31</f>
        <v>19.829867674858225</v>
      </c>
      <c r="I31" s="23">
        <f t="shared" si="0"/>
        <v>22.999369880277253</v>
      </c>
      <c r="J31" s="30">
        <f t="shared" si="1"/>
        <v>58.842337314119355</v>
      </c>
    </row>
    <row r="32" spans="3:10" ht="19">
      <c r="C32" s="16"/>
      <c r="D32" s="17" t="s">
        <v>52</v>
      </c>
      <c r="E32" s="29">
        <v>299.90000000000003</v>
      </c>
      <c r="F32" s="21">
        <v>362.59999999999997</v>
      </c>
      <c r="G32" s="22">
        <v>15.41</v>
      </c>
      <c r="H32" s="23">
        <f>E32/G32</f>
        <v>19.461388708630761</v>
      </c>
      <c r="I32" s="23">
        <f t="shared" si="0"/>
        <v>23.530175210902009</v>
      </c>
      <c r="J32" s="30">
        <f t="shared" si="1"/>
        <v>57.74892791878564</v>
      </c>
    </row>
    <row r="33" spans="3:10" ht="19">
      <c r="C33" s="16"/>
      <c r="D33" s="17" t="s">
        <v>16</v>
      </c>
      <c r="E33" s="29">
        <v>291.7</v>
      </c>
      <c r="F33" s="21">
        <v>356.4</v>
      </c>
      <c r="G33" s="22">
        <v>15</v>
      </c>
      <c r="H33" s="23">
        <f>E33/G33</f>
        <v>19.446666666666665</v>
      </c>
      <c r="I33" s="23">
        <f t="shared" si="0"/>
        <v>23.759999999999998</v>
      </c>
      <c r="J33" s="30">
        <f t="shared" si="1"/>
        <v>57.705242334322449</v>
      </c>
    </row>
    <row r="34" spans="3:10" ht="19">
      <c r="C34" s="16"/>
      <c r="D34" s="17" t="s">
        <v>54</v>
      </c>
      <c r="E34" s="29">
        <v>308.8</v>
      </c>
      <c r="F34" s="21">
        <v>358.1</v>
      </c>
      <c r="G34" s="22">
        <v>16.18</v>
      </c>
      <c r="H34" s="23">
        <f>E34/G34</f>
        <v>19.08529048207664</v>
      </c>
      <c r="I34" s="23">
        <f t="shared" si="0"/>
        <v>22.132262051915948</v>
      </c>
      <c r="J34" s="30">
        <f t="shared" si="1"/>
        <v>56.632909442363911</v>
      </c>
    </row>
    <row r="35" spans="3:10" ht="19">
      <c r="C35" s="16"/>
      <c r="D35" s="17" t="s">
        <v>20</v>
      </c>
      <c r="E35" s="29">
        <v>322</v>
      </c>
      <c r="F35" s="21">
        <v>379.9</v>
      </c>
      <c r="G35" s="22">
        <v>17.02</v>
      </c>
      <c r="H35" s="23">
        <f>E35/G35</f>
        <v>18.918918918918919</v>
      </c>
      <c r="I35" s="23">
        <f t="shared" si="0"/>
        <v>22.320799059929495</v>
      </c>
      <c r="J35" s="30">
        <f t="shared" si="1"/>
        <v>56.139225278691157</v>
      </c>
    </row>
    <row r="36" spans="3:10" ht="19">
      <c r="C36" s="16"/>
      <c r="D36" s="17" t="s">
        <v>19</v>
      </c>
      <c r="E36" s="29">
        <v>347.90000000000003</v>
      </c>
      <c r="F36" s="21">
        <v>376.2</v>
      </c>
      <c r="G36" s="22">
        <v>18.62</v>
      </c>
      <c r="H36" s="23">
        <f>E36/G36</f>
        <v>18.684210526315791</v>
      </c>
      <c r="I36" s="23">
        <f t="shared" si="0"/>
        <v>20.204081632653061</v>
      </c>
      <c r="J36" s="30">
        <f t="shared" si="1"/>
        <v>55.442761205684839</v>
      </c>
    </row>
    <row r="37" spans="3:10" ht="19">
      <c r="C37" s="16"/>
      <c r="D37" s="17" t="s">
        <v>46</v>
      </c>
      <c r="E37" s="29">
        <v>285.70000000000005</v>
      </c>
      <c r="F37" s="21">
        <v>345.5</v>
      </c>
      <c r="G37" s="22">
        <v>15.32</v>
      </c>
      <c r="H37" s="23">
        <f>E37/G37</f>
        <v>18.648825065274153</v>
      </c>
      <c r="I37" s="23">
        <f t="shared" si="0"/>
        <v>22.552219321148826</v>
      </c>
      <c r="J37" s="30">
        <f t="shared" si="1"/>
        <v>55.337759837608758</v>
      </c>
    </row>
    <row r="38" spans="3:10" ht="19">
      <c r="C38" s="16"/>
      <c r="D38" s="17" t="s">
        <v>30</v>
      </c>
      <c r="E38" s="29">
        <v>273</v>
      </c>
      <c r="F38" s="21">
        <v>329.59999999999997</v>
      </c>
      <c r="G38" s="22">
        <v>14.71</v>
      </c>
      <c r="H38" s="23">
        <f>E38/G38</f>
        <v>18.558803535010195</v>
      </c>
      <c r="I38" s="23">
        <f t="shared" si="0"/>
        <v>22.406526172671647</v>
      </c>
      <c r="J38" s="30">
        <f t="shared" si="1"/>
        <v>55.070633635045091</v>
      </c>
    </row>
    <row r="39" spans="3:10" ht="19">
      <c r="C39" s="16"/>
      <c r="D39" s="17" t="s">
        <v>41</v>
      </c>
      <c r="E39" s="29">
        <v>308.10000000000002</v>
      </c>
      <c r="F39" s="21">
        <v>363.9</v>
      </c>
      <c r="G39" s="22">
        <v>17.11</v>
      </c>
      <c r="H39" s="23">
        <f>E39/G39</f>
        <v>18.00701344243133</v>
      </c>
      <c r="I39" s="23">
        <f t="shared" si="0"/>
        <v>21.268264172998247</v>
      </c>
      <c r="J39" s="30">
        <f t="shared" si="1"/>
        <v>53.433274309885249</v>
      </c>
    </row>
    <row r="40" spans="3:10" ht="19">
      <c r="C40" s="16"/>
      <c r="D40" s="17" t="s">
        <v>49</v>
      </c>
      <c r="E40" s="29">
        <v>277.09999999999997</v>
      </c>
      <c r="F40" s="21">
        <v>321.39999999999998</v>
      </c>
      <c r="G40" s="22">
        <v>15.49</v>
      </c>
      <c r="H40" s="23">
        <f>E40/G40</f>
        <v>17.888960619754677</v>
      </c>
      <c r="I40" s="23">
        <f t="shared" si="0"/>
        <v>20.74887023886378</v>
      </c>
      <c r="J40" s="30">
        <f t="shared" si="1"/>
        <v>53.082969198085095</v>
      </c>
    </row>
    <row r="41" spans="3:10" ht="19">
      <c r="C41" s="16"/>
      <c r="D41" s="17" t="s">
        <v>6</v>
      </c>
      <c r="E41" s="29">
        <v>283.89999999999998</v>
      </c>
      <c r="F41" s="21">
        <v>346</v>
      </c>
      <c r="G41" s="22">
        <v>16.09</v>
      </c>
      <c r="H41" s="23">
        <f>E41/G41</f>
        <v>17.644499689247979</v>
      </c>
      <c r="I41" s="23">
        <f t="shared" si="0"/>
        <v>21.504039776258544</v>
      </c>
      <c r="J41" s="30">
        <f t="shared" si="1"/>
        <v>52.357565843465814</v>
      </c>
    </row>
    <row r="42" spans="3:10" ht="19">
      <c r="C42" s="16"/>
      <c r="D42" s="17" t="s">
        <v>44</v>
      </c>
      <c r="E42" s="29">
        <v>337.5</v>
      </c>
      <c r="F42" s="21">
        <v>399.5</v>
      </c>
      <c r="G42" s="22">
        <v>19.309999999999999</v>
      </c>
      <c r="H42" s="23">
        <f>E42/G42</f>
        <v>17.477990678404971</v>
      </c>
      <c r="I42" s="23">
        <f t="shared" si="0"/>
        <v>20.688762299326775</v>
      </c>
      <c r="J42" s="30">
        <f t="shared" si="1"/>
        <v>51.863473823160156</v>
      </c>
    </row>
    <row r="43" spans="3:10" ht="19">
      <c r="C43" s="16"/>
      <c r="D43" s="17" t="s">
        <v>13</v>
      </c>
      <c r="E43" s="29">
        <v>313.7</v>
      </c>
      <c r="F43" s="21">
        <v>375.4</v>
      </c>
      <c r="G43" s="22">
        <v>18.12</v>
      </c>
      <c r="H43" s="23">
        <f>E43/G43</f>
        <v>17.312362030905074</v>
      </c>
      <c r="I43" s="23">
        <f t="shared" si="0"/>
        <v>20.717439293598233</v>
      </c>
      <c r="J43" s="30">
        <f t="shared" si="1"/>
        <v>51.37199415698835</v>
      </c>
    </row>
    <row r="44" spans="3:10" ht="19">
      <c r="C44" s="16"/>
      <c r="D44" s="17" t="s">
        <v>26</v>
      </c>
      <c r="E44" s="29">
        <v>315.8</v>
      </c>
      <c r="F44" s="21">
        <v>379.5</v>
      </c>
      <c r="G44" s="22">
        <v>19.04</v>
      </c>
      <c r="H44" s="23">
        <f>E44/G44</f>
        <v>16.586134453781515</v>
      </c>
      <c r="I44" s="23">
        <f t="shared" si="0"/>
        <v>19.931722689075631</v>
      </c>
      <c r="J44" s="30">
        <f t="shared" si="1"/>
        <v>49.217016183327935</v>
      </c>
    </row>
    <row r="45" spans="3:10" ht="19">
      <c r="C45" s="16"/>
      <c r="D45" s="17" t="s">
        <v>14</v>
      </c>
      <c r="E45" s="29">
        <v>324</v>
      </c>
      <c r="F45" s="21">
        <v>379</v>
      </c>
      <c r="G45" s="22">
        <v>20.149999999999999</v>
      </c>
      <c r="H45" s="23">
        <f>E45/G45</f>
        <v>16.079404466501241</v>
      </c>
      <c r="I45" s="23">
        <f t="shared" si="0"/>
        <v>18.808933002481393</v>
      </c>
      <c r="J45" s="30">
        <f t="shared" si="1"/>
        <v>47.713366369439882</v>
      </c>
    </row>
    <row r="46" spans="3:10" ht="19">
      <c r="C46" s="16"/>
      <c r="D46" s="17" t="s">
        <v>28</v>
      </c>
      <c r="E46" s="29">
        <v>322</v>
      </c>
      <c r="F46" s="21">
        <v>370.5</v>
      </c>
      <c r="G46" s="22">
        <v>20.25</v>
      </c>
      <c r="H46" s="23">
        <f>E46/G46</f>
        <v>15.901234567901234</v>
      </c>
      <c r="I46" s="23">
        <f t="shared" si="0"/>
        <v>18.296296296296298</v>
      </c>
      <c r="J46" s="30">
        <f t="shared" si="1"/>
        <v>47.184672308312265</v>
      </c>
    </row>
    <row r="47" spans="3:10" ht="19">
      <c r="C47" s="16"/>
      <c r="D47" s="17" t="s">
        <v>55</v>
      </c>
      <c r="E47" s="29">
        <v>299.5</v>
      </c>
      <c r="F47" s="21">
        <v>353.1</v>
      </c>
      <c r="G47" s="22">
        <v>19.010000000000002</v>
      </c>
      <c r="H47" s="23">
        <f>E47/G47</f>
        <v>15.754865860073645</v>
      </c>
      <c r="I47" s="23">
        <f t="shared" si="0"/>
        <v>18.574434508153605</v>
      </c>
      <c r="J47" s="30">
        <f t="shared" si="1"/>
        <v>46.750343798438109</v>
      </c>
    </row>
    <row r="48" spans="3:10" ht="19">
      <c r="C48" s="16"/>
      <c r="D48" s="17" t="s">
        <v>36</v>
      </c>
      <c r="E48" s="29">
        <v>316.10000000000002</v>
      </c>
      <c r="F48" s="21">
        <v>365.2</v>
      </c>
      <c r="G48" s="22">
        <v>20.49</v>
      </c>
      <c r="H48" s="23">
        <f>E48/G48</f>
        <v>15.427037579306981</v>
      </c>
      <c r="I48" s="23">
        <f t="shared" si="0"/>
        <v>17.823328452903855</v>
      </c>
      <c r="J48" s="30">
        <f t="shared" si="1"/>
        <v>45.777559582513291</v>
      </c>
    </row>
    <row r="49" spans="3:10" ht="19">
      <c r="C49" s="16"/>
      <c r="D49" s="17" t="s">
        <v>7</v>
      </c>
      <c r="E49" s="29">
        <v>376.1</v>
      </c>
      <c r="F49" s="21">
        <v>405.40000000000003</v>
      </c>
      <c r="G49" s="22">
        <v>26.08</v>
      </c>
      <c r="H49" s="23">
        <f>E49/G49</f>
        <v>14.421012269938652</v>
      </c>
      <c r="I49" s="23">
        <f t="shared" si="0"/>
        <v>15.544478527607364</v>
      </c>
      <c r="J49" s="30">
        <f t="shared" si="1"/>
        <v>42.792321275782349</v>
      </c>
    </row>
    <row r="50" spans="3:10" ht="19">
      <c r="C50" s="16"/>
      <c r="D50" s="17" t="s">
        <v>51</v>
      </c>
      <c r="E50" s="29">
        <v>317.5</v>
      </c>
      <c r="F50" s="21">
        <v>381.59999999999997</v>
      </c>
      <c r="G50" s="22">
        <v>23.99</v>
      </c>
      <c r="H50" s="23">
        <f>E50/G50</f>
        <v>13.234681117132139</v>
      </c>
      <c r="I50" s="23">
        <f t="shared" si="0"/>
        <v>15.90662776156732</v>
      </c>
      <c r="J50" s="30">
        <f t="shared" si="1"/>
        <v>39.272050792676971</v>
      </c>
    </row>
    <row r="51" spans="3:10" ht="19">
      <c r="C51" s="16"/>
      <c r="D51" s="17" t="s">
        <v>10</v>
      </c>
      <c r="E51" s="29">
        <v>460.59999999999997</v>
      </c>
      <c r="F51" s="21">
        <v>514.4</v>
      </c>
      <c r="G51" s="22">
        <v>35.03</v>
      </c>
      <c r="H51" s="23">
        <f>E51/G51</f>
        <v>13.148729660291178</v>
      </c>
      <c r="I51" s="23">
        <f t="shared" si="0"/>
        <v>14.684556094775905</v>
      </c>
      <c r="J51" s="30">
        <f t="shared" si="1"/>
        <v>39.017001959321</v>
      </c>
    </row>
    <row r="52" spans="3:10" ht="19">
      <c r="C52" s="16"/>
      <c r="D52" s="17" t="s">
        <v>35</v>
      </c>
      <c r="E52" s="29">
        <v>307.2</v>
      </c>
      <c r="F52" s="21">
        <v>380.79999999999995</v>
      </c>
      <c r="G52" s="22">
        <v>24.02</v>
      </c>
      <c r="H52" s="23">
        <f>E52/G52</f>
        <v>12.789342214820982</v>
      </c>
      <c r="I52" s="23">
        <f t="shared" si="0"/>
        <v>15.853455453788508</v>
      </c>
      <c r="J52" s="30">
        <f t="shared" si="1"/>
        <v>37.950570370388675</v>
      </c>
    </row>
    <row r="53" spans="3:10" ht="19">
      <c r="C53" s="16"/>
      <c r="D53" s="17" t="s">
        <v>38</v>
      </c>
      <c r="E53" s="29">
        <v>324.60000000000002</v>
      </c>
      <c r="F53" s="21">
        <v>391.8</v>
      </c>
      <c r="G53" s="22">
        <v>26.67</v>
      </c>
      <c r="H53" s="23">
        <f>E53/G53</f>
        <v>12.170978627671541</v>
      </c>
      <c r="I53" s="23">
        <f t="shared" si="0"/>
        <v>14.690663667041619</v>
      </c>
      <c r="J53" s="30">
        <f t="shared" si="1"/>
        <v>36.115663583595079</v>
      </c>
    </row>
    <row r="54" spans="3:10" ht="19">
      <c r="C54" s="16"/>
      <c r="D54" s="17" t="s">
        <v>25</v>
      </c>
      <c r="E54" s="29">
        <v>314.89999999999998</v>
      </c>
      <c r="F54" s="21">
        <v>389.9</v>
      </c>
      <c r="G54" s="22">
        <v>27.91</v>
      </c>
      <c r="H54" s="23">
        <f>E54/G54</f>
        <v>11.282694374776066</v>
      </c>
      <c r="I54" s="23">
        <f t="shared" si="0"/>
        <v>13.969903260480114</v>
      </c>
      <c r="J54" s="30">
        <f t="shared" si="1"/>
        <v>33.479805266397818</v>
      </c>
    </row>
    <row r="55" spans="3:10" ht="19">
      <c r="C55" s="16"/>
      <c r="D55" s="17" t="s">
        <v>17</v>
      </c>
      <c r="E55" s="29">
        <v>447</v>
      </c>
      <c r="F55" s="21">
        <v>526.9</v>
      </c>
      <c r="G55" s="22">
        <v>41.03</v>
      </c>
      <c r="H55" s="23">
        <f>E55/G55</f>
        <v>10.894467462832074</v>
      </c>
      <c r="I55" s="23">
        <f t="shared" si="0"/>
        <v>12.841823056300267</v>
      </c>
      <c r="J55" s="30">
        <f t="shared" si="1"/>
        <v>32.327796625614461</v>
      </c>
    </row>
    <row r="56" spans="3:10" ht="19">
      <c r="C56" s="16"/>
      <c r="D56" s="17" t="s">
        <v>45</v>
      </c>
      <c r="E56" s="29">
        <v>314.5</v>
      </c>
      <c r="F56" s="21">
        <v>381.8</v>
      </c>
      <c r="G56" s="22">
        <v>29</v>
      </c>
      <c r="H56" s="23">
        <f>E56/G56</f>
        <v>10.844827586206897</v>
      </c>
      <c r="I56" s="23">
        <f t="shared" si="0"/>
        <v>13.165517241379311</v>
      </c>
      <c r="J56" s="30">
        <f t="shared" si="1"/>
        <v>32.180497288447761</v>
      </c>
    </row>
    <row r="57" spans="3:10" ht="19">
      <c r="C57" s="16"/>
      <c r="D57" s="17" t="s">
        <v>27</v>
      </c>
      <c r="E57" s="29">
        <v>311.5</v>
      </c>
      <c r="F57" s="21">
        <v>384.6</v>
      </c>
      <c r="G57" s="22">
        <v>29.94</v>
      </c>
      <c r="H57" s="23">
        <f>E57/G57</f>
        <v>10.404141616566466</v>
      </c>
      <c r="I57" s="23">
        <f t="shared" si="0"/>
        <v>12.845691382765532</v>
      </c>
      <c r="J57" s="30">
        <f t="shared" si="1"/>
        <v>30.872823788031052</v>
      </c>
    </row>
    <row r="58" spans="3:10" ht="20" thickBot="1">
      <c r="C58" s="16"/>
      <c r="D58" s="17" t="s">
        <v>12</v>
      </c>
      <c r="E58" s="31">
        <v>319.3</v>
      </c>
      <c r="F58" s="32">
        <v>376.7</v>
      </c>
      <c r="G58" s="33">
        <v>31.64</v>
      </c>
      <c r="H58" s="34">
        <f>E58/G58</f>
        <v>10.091656131479141</v>
      </c>
      <c r="I58" s="34">
        <f t="shared" si="0"/>
        <v>11.905815423514538</v>
      </c>
      <c r="J58" s="35">
        <f t="shared" si="1"/>
        <v>29.945567155724451</v>
      </c>
    </row>
    <row r="65" spans="5:6" ht="19">
      <c r="E65" s="19"/>
      <c r="F65" s="19"/>
    </row>
    <row r="66" spans="5:6" ht="19">
      <c r="E66" s="19"/>
      <c r="F66" s="19"/>
    </row>
    <row r="67" spans="5:6" ht="19">
      <c r="E67" s="19"/>
      <c r="F67" s="19"/>
    </row>
    <row r="68" spans="5:6" ht="19">
      <c r="E68" s="19"/>
      <c r="F68" s="19"/>
    </row>
    <row r="69" spans="5:6" ht="19">
      <c r="E69" s="19"/>
      <c r="F69" s="19"/>
    </row>
    <row r="70" spans="5:6" ht="19">
      <c r="E70" s="19"/>
      <c r="F70" s="19"/>
    </row>
    <row r="71" spans="5:6" ht="19">
      <c r="E71" s="19"/>
      <c r="F71" s="19"/>
    </row>
    <row r="72" spans="5:6" ht="19">
      <c r="E72" s="19"/>
      <c r="F72" s="19"/>
    </row>
    <row r="73" spans="5:6" ht="19">
      <c r="E73" s="19"/>
      <c r="F73" s="19"/>
    </row>
    <row r="74" spans="5:6" ht="19">
      <c r="E74" s="19"/>
      <c r="F74" s="19"/>
    </row>
    <row r="75" spans="5:6" ht="19">
      <c r="E75" s="19"/>
      <c r="F75" s="19"/>
    </row>
    <row r="76" spans="5:6" ht="19">
      <c r="E76" s="19"/>
      <c r="F76" s="19"/>
    </row>
    <row r="77" spans="5:6" ht="19">
      <c r="E77" s="19"/>
      <c r="F77" s="19"/>
    </row>
    <row r="78" spans="5:6" ht="19">
      <c r="E78" s="19"/>
      <c r="F78" s="19"/>
    </row>
    <row r="79" spans="5:6" ht="19">
      <c r="E79" s="19"/>
      <c r="F79" s="19"/>
    </row>
    <row r="80" spans="5:6" ht="19">
      <c r="E80" s="19"/>
      <c r="F80" s="19"/>
    </row>
    <row r="81" spans="5:6" ht="19">
      <c r="E81" s="19"/>
      <c r="F81" s="19"/>
    </row>
    <row r="82" spans="5:6" ht="19">
      <c r="E82" s="19"/>
      <c r="F82" s="19"/>
    </row>
    <row r="83" spans="5:6" ht="19">
      <c r="E83" s="19"/>
      <c r="F83" s="19"/>
    </row>
    <row r="84" spans="5:6" ht="19">
      <c r="E84" s="19"/>
      <c r="F84" s="19"/>
    </row>
    <row r="85" spans="5:6" ht="19">
      <c r="E85" s="19"/>
      <c r="F85" s="19"/>
    </row>
    <row r="86" spans="5:6" ht="19">
      <c r="E86" s="19"/>
      <c r="F86" s="19"/>
    </row>
    <row r="87" spans="5:6" ht="19">
      <c r="E87" s="19"/>
      <c r="F87" s="19"/>
    </row>
    <row r="88" spans="5:6" ht="19">
      <c r="E88" s="19"/>
      <c r="F88" s="19"/>
    </row>
    <row r="89" spans="5:6" ht="19">
      <c r="E89" s="19"/>
      <c r="F89" s="19"/>
    </row>
    <row r="90" spans="5:6" ht="19">
      <c r="E90" s="19"/>
      <c r="F90" s="19"/>
    </row>
    <row r="91" spans="5:6" ht="19">
      <c r="E91" s="19"/>
      <c r="F91" s="19"/>
    </row>
    <row r="92" spans="5:6" ht="19">
      <c r="E92" s="19"/>
      <c r="F92" s="19"/>
    </row>
    <row r="93" spans="5:6" ht="19">
      <c r="E93" s="19"/>
      <c r="F93" s="19"/>
    </row>
    <row r="94" spans="5:6" ht="19">
      <c r="E94" s="19"/>
      <c r="F94" s="19"/>
    </row>
    <row r="95" spans="5:6" ht="19">
      <c r="E95" s="19"/>
      <c r="F95" s="19"/>
    </row>
    <row r="96" spans="5:6" ht="19">
      <c r="E96" s="19"/>
      <c r="F96" s="19"/>
    </row>
    <row r="97" spans="5:6" ht="19">
      <c r="E97" s="19"/>
      <c r="F97" s="19"/>
    </row>
    <row r="98" spans="5:6" ht="19">
      <c r="E98" s="19"/>
      <c r="F98" s="19"/>
    </row>
    <row r="99" spans="5:6" ht="19">
      <c r="E99" s="19"/>
      <c r="F99" s="19"/>
    </row>
    <row r="100" spans="5:6" ht="19">
      <c r="E100" s="19"/>
      <c r="F100" s="19"/>
    </row>
    <row r="101" spans="5:6" ht="19">
      <c r="E101" s="19"/>
      <c r="F101" s="19"/>
    </row>
    <row r="102" spans="5:6" ht="19">
      <c r="E102" s="19"/>
      <c r="F102" s="19"/>
    </row>
    <row r="103" spans="5:6" ht="19">
      <c r="E103" s="19"/>
      <c r="F103" s="19"/>
    </row>
    <row r="104" spans="5:6" ht="19">
      <c r="E104" s="19"/>
      <c r="F104" s="19"/>
    </row>
    <row r="105" spans="5:6" ht="19">
      <c r="E105" s="19"/>
      <c r="F105" s="19"/>
    </row>
    <row r="106" spans="5:6" ht="19">
      <c r="E106" s="19"/>
      <c r="F106" s="19"/>
    </row>
    <row r="107" spans="5:6" ht="19">
      <c r="E107" s="19"/>
      <c r="F107" s="19"/>
    </row>
    <row r="108" spans="5:6" ht="19">
      <c r="E108" s="19"/>
      <c r="F108" s="19"/>
    </row>
    <row r="109" spans="5:6" ht="19">
      <c r="E109" s="19"/>
      <c r="F109" s="19"/>
    </row>
    <row r="110" spans="5:6" ht="19">
      <c r="E110" s="19"/>
      <c r="F110" s="19"/>
    </row>
    <row r="111" spans="5:6" ht="19">
      <c r="E111" s="19"/>
      <c r="F111" s="19"/>
    </row>
    <row r="112" spans="5:6" ht="19">
      <c r="E112" s="19"/>
      <c r="F112" s="19"/>
    </row>
    <row r="113" spans="5:6" ht="19">
      <c r="E113" s="19"/>
      <c r="F113" s="19"/>
    </row>
    <row r="114" spans="5:6" ht="19">
      <c r="E114" s="19"/>
      <c r="F114" s="19"/>
    </row>
    <row r="115" spans="5:6" ht="19">
      <c r="E115" s="19"/>
      <c r="F115" s="19"/>
    </row>
  </sheetData>
  <autoFilter ref="D7:I7" xr:uid="{BF6EC20C-2A0F-3249-BCEB-DA85C08391F2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EV vs ICE</vt:lpstr>
      <vt:lpstr>States Ranked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Jeff</dc:creator>
  <cp:keywords/>
  <dc:description/>
  <cp:lastModifiedBy>Jeff Brown</cp:lastModifiedBy>
  <dcterms:created xsi:type="dcterms:W3CDTF">2025-09-06T00:24:28Z</dcterms:created>
  <dcterms:modified xsi:type="dcterms:W3CDTF">2025-09-06T02:22:12Z</dcterms:modified>
  <cp:category/>
</cp:coreProperties>
</file>